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10F9FDD8-0773-46FC-8C12-60F9EE363CAE}" xr6:coauthVersionLast="47" xr6:coauthVersionMax="47" xr10:uidLastSave="{00000000-0000-0000-0000-000000000000}"/>
  <bookViews>
    <workbookView xWindow="-110" yWindow="-110" windowWidth="19420" windowHeight="10300" tabRatio="747" activeTab="7" xr2:uid="{00000000-000D-0000-FFFF-FFFF00000000}"/>
  </bookViews>
  <sheets>
    <sheet name="Introduction" sheetId="32" r:id="rId1"/>
    <sheet name="À propos de"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Entités déclarantes" sheetId="26" r:id="rId13"/>
    <sheet name="4.1 - Gouvernement" sheetId="27" r:id="rId14"/>
    <sheet name="#4.1 – Entreprise"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 r:id="rId33"/>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 name="_xlnm.Print_Area" localSheetId="2">'2.1'!$A$1:$J$21</definedName>
    <definedName name="_xlnm.Print_Area" localSheetId="3">'2.2'!$A$1:$J$19</definedName>
    <definedName name="_xlnm.Print_Area" localSheetId="4">'2.3'!$A$1:$J$22</definedName>
    <definedName name="_xlnm.Print_Area" localSheetId="5">'2.4'!$A$1:$J$18</definedName>
    <definedName name="_xlnm.Print_Area" localSheetId="6">'2.5'!$A$1:$J$17</definedName>
    <definedName name="_xlnm.Print_Area" localSheetId="7">'2.6'!$A$1:$J$24</definedName>
    <definedName name="_xlnm.Print_Area" localSheetId="8">'3.1'!$A$1:$J$9</definedName>
    <definedName name="_xlnm.Print_Area" localSheetId="9">'3.2'!$A$1:$J$27</definedName>
    <definedName name="_xlnm.Print_Area" localSheetId="10">'3.3'!$A$1:$J$27</definedName>
    <definedName name="_xlnm.Print_Area" localSheetId="11">'4.1'!$A$1:$J$20</definedName>
    <definedName name="_xlnm.Print_Area" localSheetId="15">'4.2'!$A$1:$J$29</definedName>
    <definedName name="_xlnm.Print_Area" localSheetId="17">'4.4'!$A$1:$J$14</definedName>
    <definedName name="_xlnm.Print_Area" localSheetId="18">'4.5'!$A$1:$J$17</definedName>
    <definedName name="_xlnm.Print_Area" localSheetId="19">'4.6'!$A$1:$J$14</definedName>
    <definedName name="_xlnm.Print_Area" localSheetId="1">'À propos de'!$C$2:$G$63</definedName>
    <definedName name="_xlnm.Print_Area" localSheetId="0">Introduction!$A$1:$G$38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4" l="1"/>
  <c r="D9" i="13"/>
  <c r="D9" i="12"/>
  <c r="D10" i="2"/>
  <c r="O94" i="28"/>
  <c r="O91" i="28"/>
  <c r="O90" i="28"/>
  <c r="J73" i="27"/>
  <c r="J28" i="27"/>
  <c r="E47" i="27" l="1"/>
  <c r="D47" i="27"/>
  <c r="C47" i="27"/>
  <c r="B47" i="27"/>
  <c r="D17" i="24"/>
  <c r="G23" i="26" l="1"/>
  <c r="J8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J62" i="27" l="1"/>
  <c r="B23" i="8"/>
  <c r="H84" i="28" l="1"/>
  <c r="I62" i="27"/>
  <c r="B17" i="9"/>
  <c r="B15" i="9"/>
  <c r="B13" i="9"/>
  <c r="B13" i="8"/>
  <c r="B21" i="8"/>
  <c r="B19" i="8"/>
  <c r="B17" i="8"/>
  <c r="B15" i="8"/>
  <c r="G33" i="30" l="1"/>
  <c r="J82" i="28"/>
  <c r="J75" i="27"/>
  <c r="J60"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K33" i="26"/>
  <c r="K32" i="26"/>
  <c r="K31" i="26"/>
  <c r="K30" i="26"/>
  <c r="K29" i="26"/>
  <c r="F12" i="25"/>
  <c r="H12" i="25" s="1"/>
  <c r="F11" i="25"/>
  <c r="H11" i="25" s="1"/>
  <c r="F10" i="25"/>
  <c r="H10" i="25" s="1"/>
  <c r="F19" i="22"/>
  <c r="H19" i="22" s="1"/>
  <c r="F14" i="22"/>
  <c r="H14" i="22" s="1"/>
  <c r="F23" i="20"/>
  <c r="H23" i="20" s="1"/>
  <c r="F9" i="20"/>
  <c r="H9" i="20" s="1"/>
  <c r="F9" i="19"/>
  <c r="F9" i="17"/>
  <c r="H9" i="17" s="1"/>
  <c r="F8" i="17"/>
  <c r="H8" i="17" s="1"/>
  <c r="F7" i="17"/>
  <c r="H7" i="17" s="1"/>
  <c r="F11" i="16"/>
  <c r="H11" i="16" s="1"/>
  <c r="F10" i="16"/>
  <c r="H10" i="16" s="1"/>
  <c r="F9" i="16"/>
  <c r="H9" i="16" s="1"/>
  <c r="F8" i="16"/>
  <c r="H8" i="16" s="1"/>
  <c r="F9" i="15"/>
  <c r="B21" i="11"/>
  <c r="B19" i="11"/>
  <c r="B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tc={DC172696-EEFD-4666-B8B5-E6E30B09EBA2}</author>
    <author>tc={8EB527BF-3254-4BFE-985C-E095E1B11969}</author>
  </authors>
  <commentList>
    <comment ref="E24" authorId="0" shapeId="0" xr:uid="{DC172696-EEFD-4666-B8B5-E6E30B09EBA2}">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 update following the publication date of the report</t>
        </r>
      </text>
    </comment>
    <comment ref="E40" authorId="1" shapeId="0" xr:uid="{8EB527BF-3254-4BFE-985C-E095E1B11969}">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Should we answer Yes and add the following sectors "l’exploitation des carrières et des eaux minérales" and "le secteur de transport des produits extractifs"</t>
        </r>
      </text>
    </comment>
  </commentList>
</comments>
</file>

<file path=xl/sharedStrings.xml><?xml version="1.0" encoding="utf-8"?>
<sst xmlns="http://schemas.openxmlformats.org/spreadsheetml/2006/main" count="2511" uniqueCount="720">
  <si>
    <t>Rempli le :</t>
  </si>
  <si>
    <t>Approuvé par le groupe multipartite le :</t>
  </si>
  <si>
    <t>Remplir ce modèle de collecte de données de la Transparence aidera le groupe multipartite à se préparer à la Validation et est une exigence de la procédure de Validation ITIE 2021.</t>
  </si>
  <si>
    <t>Modalités de publication des données du Rapport ITIE :</t>
  </si>
  <si>
    <t>1. Utilisez un classeur Excel pour chaque exercice couvert. Si vos divulgations portent sur les secteurs pétrolier, gazier et minier, il est possible de les présenter dans un seul classeur.</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</si>
  <si>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</si>
  <si>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</si>
  <si>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</si>
  <si>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r>
      <rPr>
        <b/>
        <sz val="11"/>
        <color theme="1"/>
        <rFont val="Franklin Gothic Book"/>
        <family val="2"/>
      </rPr>
      <t xml:space="preserve">Ce formulaire doit être </t>
    </r>
    <r>
      <rPr>
        <b/>
        <u/>
        <sz val="11"/>
        <color rgb="FF000000"/>
        <rFont val="Franklin Gothic Book"/>
        <family val="2"/>
      </rPr>
      <t>rempli dans son intégralité et publié</t>
    </r>
    <r>
      <rPr>
        <b/>
        <sz val="11"/>
        <color rgb="FF000000"/>
        <rFont val="Franklin Gothic Book"/>
        <family val="2"/>
      </rPr>
      <t xml:space="preserve"> pour chaque exercice couvert dans la déclaration ITIE.</t>
    </r>
  </si>
  <si>
    <t>Le Secrétariat international peut fournir des conseils et un soutien sur demande. Si vous avez des questions, veuillez contacter votre responsable de pays au Secrétariat international de l'ITIE.</t>
  </si>
  <si>
    <t>Les cellules en orange doivent être remplies avant la soumission</t>
  </si>
  <si>
    <t>Les cellules en bleu clair permettent d’indiquer des sources et/ou de saisir des commentaires</t>
  </si>
  <si>
    <t>Les cellules blanches ne nécessitent aucune action</t>
  </si>
  <si>
    <t>Les cellules en gris sont fournies à titre d’information.</t>
  </si>
  <si>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Divulgation</t>
    </r>
  </si>
  <si>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Options simples</t>
    </r>
  </si>
  <si>
    <t>Fiches de sous-exigences</t>
  </si>
  <si>
    <r>
      <rPr>
        <i/>
        <u/>
        <sz val="11"/>
        <color theme="1"/>
        <rFont val="Franklin Gothic Book"/>
        <family val="2"/>
      </rPr>
      <t>Oui, divulgation systématique </t>
    </r>
    <r>
      <rPr>
        <i/>
        <sz val="11"/>
        <color theme="1"/>
        <rFont val="Franklin Gothic Book"/>
        <family val="2"/>
      </rPr>
      <t>:</t>
    </r>
    <r>
      <rPr>
        <i/>
        <sz val="11"/>
        <color theme="1"/>
        <rFont val="Franklin Gothic Book"/>
        <family val="2"/>
      </rPr>
      <t xml:space="preserve"> </t>
    </r>
    <r>
      <rPr>
        <i/>
        <sz val="11"/>
        <color theme="1"/>
        <rFont val="Franklin Gothic Book"/>
        <family val="2"/>
      </rPr>
      <t>Si les agences gouvernementales ou les entreprises divulguent les données régulièrement et publiquement et que ces dernières sont fiables, veuillez sélectionner « Oui, divulgation systématique »</t>
    </r>
  </si>
  <si>
    <r>
      <rPr>
        <i/>
        <u/>
        <sz val="11"/>
        <color theme="1"/>
        <rFont val="Franklin Gothic Book"/>
        <family val="2"/>
      </rPr>
      <t>Oui</t>
    </r>
    <r>
      <rPr>
        <i/>
        <sz val="11"/>
        <color theme="1"/>
        <rFont val="Franklin Gothic Book"/>
        <family val="2"/>
      </rPr>
      <t> : Tous les aspects de la question ont fait l’objet d’une réponse/couverture.</t>
    </r>
  </si>
  <si>
    <r>
      <rPr>
        <i/>
        <u/>
        <sz val="11"/>
        <color theme="1"/>
        <rFont val="Franklin Gothic Book"/>
        <family val="2"/>
      </rPr>
      <t xml:space="preserve">Objectifs sous-jacents </t>
    </r>
    <r>
      <rPr>
        <i/>
        <sz val="11"/>
        <color theme="1"/>
        <rFont val="Franklin Gothic Book"/>
        <family val="2"/>
      </rPr>
      <t>: Le GMP doit évaluer si le pays répond à l'objectif sous-jacent de l'exigence</t>
    </r>
  </si>
  <si>
    <r>
      <rPr>
        <i/>
        <u/>
        <sz val="11"/>
        <color theme="1"/>
        <rFont val="Franklin Gothic Book"/>
        <family val="2"/>
      </rPr>
      <t>Oui, par le biais de la déclaration ITIE </t>
    </r>
    <r>
      <rPr>
        <i/>
        <sz val="11"/>
        <color theme="1"/>
        <rFont val="Franklin Gothic Book"/>
        <family val="2"/>
      </rPr>
      <t>:</t>
    </r>
    <r>
      <rPr>
        <i/>
        <sz val="11"/>
        <color theme="1"/>
        <rFont val="Franklin Gothic Book"/>
        <family val="2"/>
      </rPr>
      <t xml:space="preserve"> </t>
    </r>
    <r>
      <rPr>
        <i/>
        <sz val="11"/>
        <color theme="1"/>
        <rFont val="Franklin Gothic Book"/>
        <family val="2"/>
      </rPr>
      <t>Si le Rapport ITIE couvre des lacunes de données dans les divulgations du gouvernement ou des entreprises, veuillez sélectionner « Oui, dans le Rapport ITIE ».</t>
    </r>
  </si>
  <si>
    <r>
      <t>Partiellement :</t>
    </r>
    <r>
      <rPr>
        <i/>
        <sz val="11"/>
        <color theme="1"/>
        <rFont val="Franklin Gothic Book"/>
        <family val="2"/>
      </rPr>
      <t xml:space="preserve"> Certains aspects de la question ont fait l’objet d’une réponse/couverture.</t>
    </r>
  </si>
  <si>
    <r>
      <rPr>
        <i/>
        <u/>
        <sz val="11"/>
        <color theme="1"/>
        <rFont val="Franklin Gothic Book"/>
        <family val="2"/>
      </rPr>
      <t>Si une exigence n'est pas applicable</t>
    </r>
    <r>
      <rPr>
        <i/>
        <sz val="11"/>
        <color theme="1"/>
        <rFont val="Franklin Gothic Book"/>
        <family val="2"/>
      </rPr>
      <t xml:space="preserve">, le GMP doit inclure la référence au document (procès-verbal du GMP) où la non-applicabilité est déterminée. </t>
    </r>
  </si>
  <si>
    <r>
      <rPr>
        <i/>
        <u/>
        <sz val="11"/>
        <color theme="1"/>
        <rFont val="Franklin Gothic Book"/>
        <family val="2"/>
      </rPr>
      <t>Non disponible </t>
    </r>
    <r>
      <rPr>
        <i/>
        <sz val="11"/>
        <color theme="1"/>
        <rFont val="Franklin Gothic Book"/>
        <family val="2"/>
      </rPr>
      <t>:</t>
    </r>
    <r>
      <rPr>
        <i/>
        <sz val="11"/>
        <color theme="1"/>
        <rFont val="Franklin Gothic Book"/>
        <family val="2"/>
      </rPr>
      <t xml:space="preserve"> </t>
    </r>
    <r>
      <rPr>
        <i/>
        <sz val="11"/>
        <color theme="1"/>
        <rFont val="Franklin Gothic Book"/>
        <family val="2"/>
      </rPr>
      <t>Les données s’appliquent dans le pays, mais aucune donnée ni aucune information n’est disponible.</t>
    </r>
  </si>
  <si>
    <r>
      <rPr>
        <i/>
        <u/>
        <sz val="11"/>
        <color theme="1"/>
        <rFont val="Franklin Gothic Book"/>
        <family val="2"/>
      </rPr>
      <t>Non</t>
    </r>
    <r>
      <rPr>
        <i/>
        <sz val="11"/>
        <color theme="1"/>
        <rFont val="Franklin Gothic Book"/>
        <family val="2"/>
      </rPr>
      <t> :</t>
    </r>
    <r>
      <rPr>
        <i/>
        <sz val="11"/>
        <color theme="1"/>
        <rFont val="Franklin Gothic Book"/>
        <family val="2"/>
      </rPr>
      <t xml:space="preserve"> </t>
    </r>
    <r>
      <rPr>
        <i/>
        <sz val="11"/>
        <color theme="1"/>
        <rFont val="Franklin Gothic Book"/>
        <family val="2"/>
      </rPr>
      <t>Aucune information n’est couverte.</t>
    </r>
  </si>
  <si>
    <r>
      <rPr>
        <i/>
        <u/>
        <sz val="11"/>
        <color theme="1"/>
        <rFont val="Franklin Gothic Book"/>
        <family val="2"/>
      </rPr>
      <t>Sans objet :</t>
    </r>
    <r>
      <rPr>
        <i/>
        <u/>
        <sz val="11"/>
        <color theme="1"/>
        <rFont val="Franklin Gothic Book"/>
        <family val="2"/>
      </rPr>
      <t xml:space="preserve"> </t>
    </r>
    <r>
      <rPr>
        <i/>
        <sz val="11"/>
        <color theme="1"/>
        <rFont val="Franklin Gothic Book"/>
        <family val="2"/>
      </rPr>
      <t>Si une Exigence n’est pas pertinente, veuillez sélectionner « Sans objet ».</t>
    </r>
    <r>
      <rPr>
        <i/>
        <sz val="11"/>
        <color theme="1"/>
        <rFont val="Franklin Gothic Book"/>
        <family val="2"/>
      </rPr>
      <t xml:space="preserve"> </t>
    </r>
    <r>
      <rPr>
        <i/>
        <sz val="11"/>
        <color theme="1"/>
        <rFont val="Franklin Gothic Book"/>
        <family val="2"/>
      </rPr>
      <t>Consultez tous les éléments factuels documentés dans le cadre du Rapport ITIE ou dans les procès-verbaux d’une réunion multipartite.</t>
    </r>
    <r>
      <rPr>
        <i/>
        <sz val="11"/>
        <color theme="1"/>
        <rFont val="Franklin Gothic Book"/>
        <family val="2"/>
      </rPr>
      <t xml:space="preserve"> </t>
    </r>
  </si>
  <si>
    <r>
      <rPr>
        <i/>
        <u/>
        <sz val="11"/>
        <color theme="1"/>
        <rFont val="Franklin Gothic Book"/>
        <family val="2"/>
      </rPr>
      <t>Sans objet</t>
    </r>
    <r>
      <rPr>
        <i/>
        <sz val="11"/>
        <color theme="1"/>
        <rFont val="Franklin Gothic Book"/>
        <family val="2"/>
      </rPr>
      <t> :</t>
    </r>
    <r>
      <rPr>
        <i/>
        <sz val="11"/>
        <color theme="1"/>
        <rFont val="Franklin Gothic Book"/>
        <family val="2"/>
      </rPr>
      <t xml:space="preserve"> </t>
    </r>
    <r>
      <rPr>
        <i/>
        <sz val="11"/>
        <color theme="1"/>
        <rFont val="Franklin Gothic Book"/>
        <family val="2"/>
      </rPr>
      <t>La question n’est pas pertinente dans la situation. Quand cela est nécessaire, veuillez consulter les éléments factuels en matière de non-applicabilité.</t>
    </r>
  </si>
  <si>
    <t>Secrétariat international de l’ITIE</t>
  </si>
  <si>
    <r>
      <rPr>
        <b/>
        <sz val="11"/>
        <color rgb="FF000000"/>
        <rFont val="Franklin Gothic Book"/>
        <family val="2"/>
      </rPr>
      <t>Téléphone :</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</si>
  <si>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</si>
  <si>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t xml:space="preserve">Adresse : </t>
    </r>
    <r>
      <rPr>
        <b/>
        <sz val="11"/>
        <color rgb="FF165B89"/>
        <rFont val="Franklin Gothic Book"/>
        <family val="2"/>
      </rPr>
      <t>Rådhusgata 26, 0151 Oslo, Norvège</t>
    </r>
  </si>
  <si>
    <r>
      <t xml:space="preserve">La </t>
    </r>
    <r>
      <rPr>
        <b/>
        <sz val="11"/>
        <color rgb="FF000000"/>
        <rFont val="Franklin Gothic Book"/>
        <family val="2"/>
      </rPr>
      <t xml:space="preserve">Partie 1 (À propos de) </t>
    </r>
    <r>
      <rPr>
        <sz val="11"/>
        <color rgb="FF000000"/>
        <rFont val="Franklin Gothic Book"/>
        <family val="2"/>
      </rPr>
      <t>couvre les caractéristiques du pays et des données.</t>
    </r>
  </si>
  <si>
    <t>Comment remplir cette feuille :</t>
  </si>
  <si>
    <r>
      <rPr>
        <i/>
        <sz val="11"/>
        <color theme="1"/>
        <rFont val="Franklin Gothic Book"/>
        <family val="2"/>
      </rPr>
      <t xml:space="preserve">1. En partant du sommet, </t>
    </r>
    <r>
      <rPr>
        <b/>
        <i/>
        <sz val="11"/>
        <color rgb="FF000000"/>
        <rFont val="Franklin Gothic Book"/>
        <family val="2"/>
      </rPr>
      <t xml:space="preserve">sélectionnez vos réponses dans la colonne grise. </t>
    </r>
  </si>
  <si>
    <t xml:space="preserve">2. Veuillez répondre à toutes les questions jusqu’au bout. </t>
  </si>
  <si>
    <r>
      <rPr>
        <i/>
        <sz val="11"/>
        <color theme="1"/>
        <rFont val="Franklin Gothic Book"/>
        <family val="2"/>
      </rPr>
      <t>3.</t>
    </r>
    <r>
      <rPr>
        <i/>
        <sz val="11"/>
        <color theme="1"/>
        <rFont val="Franklin Gothic Book"/>
        <family val="2"/>
      </rPr>
      <t xml:space="preserve"> </t>
    </r>
    <r>
      <rPr>
        <i/>
        <sz val="11"/>
        <color theme="1"/>
        <rFont val="Franklin Gothic Book"/>
        <family val="2"/>
      </rPr>
      <t>Incluez des informations ou commentaires supplémentaires, selon les besoins, dans la colonne « </t>
    </r>
    <r>
      <rPr>
        <b/>
        <i/>
        <sz val="11"/>
        <color theme="1"/>
        <rFont val="Franklin Gothic Book"/>
        <family val="2"/>
      </rPr>
      <t>Source/commentaires</t>
    </r>
    <r>
      <rPr>
        <i/>
        <sz val="11"/>
        <color theme="1"/>
        <rFont val="Franklin Gothic Book"/>
        <family val="2"/>
      </rPr>
      <t> ».</t>
    </r>
  </si>
  <si>
    <t>Si vous avez des questions, veuillez vous adresser à  votre responsable de pays au Secrétariat international de l'ITIE.</t>
  </si>
  <si>
    <t>Les cellules en orange doivent être remplies</t>
  </si>
  <si>
    <t>Les cellules en bleu clair sont pour les saisies volontaires</t>
  </si>
  <si>
    <t xml:space="preserve">Partie 1 – À propos de </t>
  </si>
  <si>
    <t>Description</t>
  </si>
  <si>
    <t>Saisissez les données dans cette colonne</t>
  </si>
  <si>
    <t>Source/commentaires</t>
  </si>
  <si>
    <t>Pays ou zone</t>
  </si>
  <si>
    <t>Nom de pays ou de zone</t>
  </si>
  <si>
    <t>Code ISO Alpha-3</t>
  </si>
  <si>
    <t>Nom de la devise nationale</t>
  </si>
  <si>
    <t>Devise nationale ISO-4217</t>
  </si>
  <si>
    <t>Exercice couvert par ce fichier de données</t>
  </si>
  <si>
    <t>Fiscal year covered by this data file</t>
  </si>
  <si>
    <t>Date de début</t>
  </si>
  <si>
    <t>Date de fin</t>
  </si>
  <si>
    <t>Source de données</t>
  </si>
  <si>
    <t>Data source</t>
  </si>
  <si>
    <t>Un Rapport ITIE a-t-il été préparé par un Administrateur Indépendant ?</t>
  </si>
  <si>
    <t>Quel est le nom du cabinet ?</t>
  </si>
  <si>
    <t>Date à laquelle le Rapport ITIE a été rendu public</t>
  </si>
  <si>
    <t>URL, Rapport ITIE</t>
  </si>
  <si>
    <t>Le gouvernement divulgue-t-il systématiquement les données ITIE en un seul endroit ?</t>
  </si>
  <si>
    <t>Date de publication des données ITIE</t>
  </si>
  <si>
    <t>Lien (URL) vers le site Internet contenant les données ITIE</t>
  </si>
  <si>
    <t>Y a-t-il d’autres fichiers qui sont pertinents ?</t>
  </si>
  <si>
    <t>Oui</t>
  </si>
  <si>
    <t>Date à laquelle l’autre fichier a été rendu public</t>
  </si>
  <si>
    <t>URL</t>
  </si>
  <si>
    <r>
      <t>Exigence ITIE 7.2 </t>
    </r>
    <r>
      <rPr>
        <b/>
        <sz val="11"/>
        <color rgb="FF000000"/>
        <rFont val="Franklin Gothic Book"/>
        <family val="2"/>
      </rPr>
      <t>: Accessibilité des données et données ouvertes</t>
    </r>
  </si>
  <si>
    <t>Le gouvernement dispose-t-il d’une politique relative aux données ouvertes ?</t>
  </si>
  <si>
    <t>Data coverage / scope</t>
  </si>
  <si>
    <t>Portail/fichiers de données ouvertes</t>
  </si>
  <si>
    <t>&lt;URL&gt;</t>
  </si>
  <si>
    <t>Couverture/champ d’application des données</t>
  </si>
  <si>
    <t>Couverture sectorielle</t>
  </si>
  <si>
    <t>Pétrole</t>
  </si>
  <si>
    <t>Gaz</t>
  </si>
  <si>
    <t>Exploitation minière (exploitation de carrières incluse)</t>
  </si>
  <si>
    <t>Autres, secteurs non en amont</t>
  </si>
  <si>
    <t>Si oui, veuillez préciser le nom (insérez de nouvelles lignes s’il y en a plusieurs)</t>
  </si>
  <si>
    <t>Nombre d’entités de l’État déclarantes (y compris les entreprises d’État s’il s’agit de bénéficiaires)</t>
  </si>
  <si>
    <t>Nombre d’entreprises déclarantes (y compris les entreprises d’État s’il s’agit de payeurs)</t>
  </si>
  <si>
    <r>
      <rPr>
        <i/>
        <sz val="11"/>
        <color theme="1"/>
        <rFont val="Franklin Gothic Book"/>
        <family val="2"/>
      </rPr>
      <t xml:space="preserve">Devise de déclaration </t>
    </r>
    <r>
      <rPr>
        <i/>
        <sz val="11"/>
        <color rgb="FF000000"/>
        <rFont val="Franklin Gothic Book"/>
        <family val="2"/>
      </rPr>
      <t>(</t>
    </r>
    <r>
      <rPr>
        <i/>
        <sz val="11"/>
        <color theme="10"/>
        <rFont val="Franklin Gothic Book"/>
        <family val="2"/>
      </rPr>
      <t>codes de devises ISO-4217</t>
    </r>
    <r>
      <rPr>
        <i/>
        <sz val="11"/>
        <color rgb="FF000000"/>
        <rFont val="Franklin Gothic Book"/>
        <family val="2"/>
      </rPr>
      <t>)</t>
    </r>
  </si>
  <si>
    <t xml:space="preserve">Taux de change utilisé : 1 dollar US = </t>
  </si>
  <si>
    <t>source du taux de change (URL,…)</t>
  </si>
  <si>
    <r>
      <t>Exigence ITIE 4.7 </t>
    </r>
    <r>
      <rPr>
        <b/>
        <sz val="11"/>
        <color rgb="FF000000"/>
        <rFont val="Franklin Gothic Book"/>
        <family val="2"/>
      </rPr>
      <t>: Désagrégation</t>
    </r>
  </si>
  <si>
    <t>… par flux de revenus</t>
  </si>
  <si>
    <t>… par agence gouvernementale</t>
  </si>
  <si>
    <t>… par entreprise</t>
  </si>
  <si>
    <t>… par projet</t>
  </si>
  <si>
    <t>Contact details : data submission</t>
  </si>
  <si>
    <t>Nom et coordonnées de la personne qui soumet ce fichier</t>
  </si>
  <si>
    <t>Nom</t>
  </si>
  <si>
    <t>Organisation</t>
  </si>
  <si>
    <t>Adresse électronique</t>
  </si>
  <si>
    <r>
      <t xml:space="preserve">Adresse : </t>
    </r>
    <r>
      <rPr>
        <b/>
        <sz val="11"/>
        <color rgb="FF165B89"/>
        <rFont val="Franklin Gothic Book"/>
        <family val="2"/>
      </rPr>
      <t>Rådhusgata 26, 0151 Oslo, Norvège</t>
    </r>
    <r>
      <rPr>
        <b/>
        <sz val="11"/>
        <color rgb="FF000000"/>
        <rFont val="Franklin Gothic Book"/>
        <family val="2"/>
      </rPr>
      <t xml:space="preserve">  </t>
    </r>
  </si>
  <si>
    <t>Exigence 2.1 : Cadre légal</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</si>
  <si>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</si>
  <si>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</si>
  <si>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</si>
  <si>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</si>
  <si>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</si>
  <si>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</si>
  <si>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</si>
  <si>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 xml:space="preserve">Examen et évaluation préliminaire d’examen du Secrétariat international </t>
  </si>
  <si>
    <t>Questions du Secrétariat international au Groupe multipartite</t>
  </si>
  <si>
    <t>Réponses du Groupe multipartite aux questions du Secrétariat international</t>
  </si>
  <si>
    <t xml:space="preserve">Évaluation finale du Secrétariat international </t>
  </si>
  <si>
    <t>Secteur minier</t>
  </si>
  <si>
    <t>Le gouvernement publie-t-il des informations sur</t>
  </si>
  <si>
    <t>Les lois et les réglementations ?</t>
  </si>
  <si>
    <t>Référence à la page du Rapport ITIE</t>
  </si>
  <si>
    <t>Un aperçu des rôles des agences gouvernementales ?</t>
  </si>
  <si>
    <t>Le régime des droits miniers et pétroliers ?</t>
  </si>
  <si>
    <t>Le régime fiscal ?</t>
  </si>
  <si>
    <t>Le niveau de décentralisation fiscale ?</t>
  </si>
  <si>
    <t>Les réformes en cours et celles qui sont prévues ?</t>
  </si>
  <si>
    <t>Secteurs pétrolier et gazier</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</si>
  <si>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</si>
  <si>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</si>
  <si>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</si>
  <si>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Applicabilité de l’Exigence</t>
  </si>
  <si>
    <t>L’Exigence 2.2 s’applique-t-elle au cours de la période sous revue ?</t>
  </si>
  <si>
    <t>Le nombre d’octrois de licences pour l’exercice couvert ?</t>
  </si>
  <si>
    <t>Le(s) processus d’octrois ?</t>
  </si>
  <si>
    <t>Et les critères techniques et financiers utilisés ?</t>
  </si>
  <si>
    <t>L’existence de toute déviation non négligeable par rapport aux procédures statutaires dans les octrois de licences au cours de la période sous revue ?</t>
  </si>
  <si>
    <t>Le nombre de transferts de licences pour l’exercice couvert ?</t>
  </si>
  <si>
    <t>Le nombre et l’identité des licences transférées au cours de la période sous revue ?</t>
  </si>
  <si>
    <t>Le(s) processus de transfert ?</t>
  </si>
  <si>
    <t>L’existence de toute déviation non négligeable par rapport aux procédures statutaires dans les transferts de licences au cours de la période sous revue ?</t>
  </si>
  <si>
    <t>Les cycles/processus d’appels d’offres ?</t>
  </si>
  <si>
    <t>Commentaires du Groupe multipartite à propos de l’efficience :</t>
  </si>
  <si>
    <t>Le nombre d’octrois de licences pour l’exercice couvert</t>
  </si>
  <si>
    <t>l’existence de toute déviation non négligeable par rapport aux procédures statutaires dans les octrois de licences au cours de la période sous revue ?</t>
  </si>
  <si>
    <t>Le nombre de transferts de licences pour l’exercice couvert</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</si>
  <si>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</si>
  <si>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</si>
  <si>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</si>
  <si>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Registre des licences pour le secteur minier</t>
  </si>
  <si>
    <t xml:space="preserve">Nom du détenteur de licence : </t>
  </si>
  <si>
    <t xml:space="preserve">Coordonnées de la licence : </t>
  </si>
  <si>
    <t xml:space="preserve">Dates de demande, d’octroi et d’expiration de la licence : </t>
  </si>
  <si>
    <t>Matière(s) première(s) couverte(s) par les licences :</t>
  </si>
  <si>
    <t>Couverture de toutes les licences actives ?</t>
  </si>
  <si>
    <t>Couverture de toutes les licences détenues par des entreprises aux revenus significatifs ?</t>
  </si>
  <si>
    <t>Registre des licences pour le secteur pétrolier</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</si>
  <si>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</si>
  <si>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</si>
  <si>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</si>
  <si>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Les textes des contrats sont-ils divulgués ?</t>
  </si>
  <si>
    <t>Les textes des licences sont-ils divulgués dans leur intégralité ?</t>
  </si>
  <si>
    <t>Registre des contrats pour le secteur minier</t>
  </si>
  <si>
    <t>Registre des contrats pour le secteur pétrolier</t>
  </si>
  <si>
    <t>Registre des contrats pour un ou plusieurs autre(s) secteur(s) – ajoutez des lignes s’il y en a plusieurs</t>
  </si>
  <si>
    <t>&lt; Dans le Rapport ITIE ou divulgation systématique ? &gt;</t>
  </si>
  <si>
    <t>Existe-t-il une liste accessible au public de tous les contrats d'exploitation et d'exploration en cours ? </t>
  </si>
  <si>
    <t>Existe-t-il des contrats/licences signés avant le 1er janvier 2021 qui sont rendus publics ? </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</si>
  <si>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</si>
  <si>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</si>
  <si>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</si>
  <si>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Politique du gouvernement sur la propriété effective</t>
  </si>
  <si>
    <t>Définition de l’expression « bénéficiaire effectif »</t>
  </si>
  <si>
    <t>Lois, réglementations ou politiques sur la propriété effective</t>
  </si>
  <si>
    <t>Les données sur la propriété effective sont-elles divulguées ?</t>
  </si>
  <si>
    <t>Les données sur la propriété effective sont-elles divulguées par les demandeurs et les soumissionnaires ?</t>
  </si>
  <si>
    <t>Évaluation des divulgations par le Groupe multipartite</t>
  </si>
  <si>
    <t>Garanties d’assurance qualité concernant la fiabilité des données</t>
  </si>
  <si>
    <t>Noms des marchés boursiers, pour les entreprises cotées</t>
  </si>
  <si>
    <t>Les informations sur les propriétaires légaux sont-elles divulguées ?</t>
  </si>
  <si>
    <t>Registre des sociétés (registre de la propriété juridique)</t>
  </si>
  <si>
    <t>Registre de la propriété effective</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</si>
  <si>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</si>
  <si>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</si>
  <si>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</si>
  <si>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t>L’Exigence 2.6 s’applique-t-elle au cours de la période sous revue ?</t>
  </si>
  <si>
    <t>Applicabilité</t>
  </si>
  <si>
    <t>Le gouvernement précise-t-il les modalités de sa participation dans le secteur extractif ?</t>
  </si>
  <si>
    <t>Relations financières statutaires</t>
  </si>
  <si>
    <t>Relations financières dans la pratique</t>
  </si>
  <si>
    <t>Références au(x) portail(s) d’entreprise(s) d’État ou au(x) site(s) Internet d’entreprise(s), par exemple les références figurant dans le Rapport ITIE (ajoutez des lignes s’il y a plusieurs entreprises d’État)</t>
  </si>
  <si>
    <t>Références aux états financiers audités des entreprises d’État ou des entreprises (ajoutez des lignes s’il y a plusieurs entreprises d’État)</t>
  </si>
  <si>
    <t>Participation de l’État</t>
  </si>
  <si>
    <t>Où les informations sur les participations de l’État et des entreprises d’État dans des entreprises extractives sont-elles accessibles au public ?</t>
  </si>
  <si>
    <t>Où les informations sur les conditions rattachées aux participations de l’État et des entreprises d’État dans des entreprises extractives sont-elles accessibles au public ?</t>
  </si>
  <si>
    <t>Où les informations sur les participations de l’État et des entreprises d’État dans des projets extractifs sont-elles accessibles au public ?</t>
  </si>
  <si>
    <t>Où les informations sur les conditions rattachées aux participations de l’État et des entreprises d’État dans des projets extractifs sont-elles accessibles au public ?</t>
  </si>
  <si>
    <t>Prêts et garanties</t>
  </si>
  <si>
    <t>Où les prêts et les garanties de prêt de l’État à des entreprises et des projets du secteur extractif sont-ils divulgués ?</t>
  </si>
  <si>
    <t>Où les prêts et les garanties de prêt d’entreprises d’État à des entreprises et des projets du secteur extractif sont-ils divulgués ?</t>
  </si>
  <si>
    <t>Gouvernance d’entreprise</t>
  </si>
  <si>
    <t>Où les informations sur la gouvernance des entreprises d’État sont-elles accessibles au public ?</t>
  </si>
  <si>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</si>
  <si>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</si>
  <si>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</si>
  <si>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</si>
  <si>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Aperçu des principales entreprises dans le secteur extractif</t>
  </si>
  <si>
    <t>Aperçu des activités d’exploration significatives</t>
  </si>
  <si>
    <t>Exigence 3.2 : Données de production</t>
  </si>
  <si>
    <t>L’Exigence 3.2 s’applique-t-elle au cours de la période sous revue ?</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</si>
  <si>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</si>
  <si>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</si>
  <si>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t>(Codes du Système harmonisé)</t>
  </si>
  <si>
    <t>Divulgation des volumes de production</t>
  </si>
  <si>
    <t>Divulgation des valeurs de production</t>
  </si>
  <si>
    <t>Pétrole brut (2709), volume</t>
  </si>
  <si>
    <t>Gaz naturel (2711), volume</t>
  </si>
  <si>
    <t>Tonnes</t>
  </si>
  <si>
    <t>Ajoutez des matières premières ici, volume</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</si>
  <si>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</si>
  <si>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</si>
  <si>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</si>
  <si>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L’Exigence 3.3 s’applique-t-elle au cours de la période sous revue ?</t>
  </si>
  <si>
    <t>Divulgation des volumes des exportations</t>
  </si>
  <si>
    <t>Divulgation des valeurs des exportations</t>
  </si>
  <si>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</si>
  <si>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</si>
  <si>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</si>
  <si>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Le gouvernement divulgue-t-il pleinement les revenus extractifs par flux de revenus ?</t>
  </si>
  <si>
    <t>Les décisions du Groupe multipartite sur le seuil de matérialité pour les flux de revenus sont-elles accessibles au public ?</t>
  </si>
  <si>
    <t>Les décisions du Groupe multipartite sur le seuil de matérialité pour les entreprises sont-elles accessibles au public ?</t>
  </si>
  <si>
    <t>Les flux de revenus considérés comme significatifs sont-ils répertoriés et décrits publiquement ?</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</si>
  <si>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</si>
  <si>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Le Groupe multipartite a-t-il identifié les entreprises qui versent des paiements significatifs ?</t>
  </si>
  <si>
    <t>Toutes les entreprises aux revenus significatifs ont-elles pleinement déclaré tous les paiements conformément à la définition de la matérialité ?</t>
  </si>
  <si>
    <t>Le Groupe multipartite a-t-il identifié les entités de l’État qui reçoivent des revenus significatifs ?</t>
  </si>
  <si>
    <t>Toutes les entités gouvernementales aux revenus significatifs ont-elles pleinement déclaré tous les montants reçus conformément à la définition de la matérialité ?</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</si>
  <si>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</si>
  <si>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</si>
  <si>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Couverture du rapprochement</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</si>
  <si>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</si>
  <si>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r>
      <rPr>
        <b/>
        <sz val="11"/>
        <color rgb="FF000000"/>
        <rFont val="Franklin Gothic Book"/>
        <family val="2"/>
      </rPr>
      <t xml:space="preserve">#4.1 (Entités déclarantes) </t>
    </r>
    <r>
      <rPr>
        <sz val="11"/>
        <color rgb="FF000000"/>
        <rFont val="Franklin Gothic Book"/>
        <family val="2"/>
      </rPr>
      <t xml:space="preserve">couvre les entités déclarantes (agences gouvernementales, entreprises et projets) et les informations associées. </t>
    </r>
  </si>
  <si>
    <r>
      <t>1. Veuillez démarrer par le premier cadre (</t>
    </r>
    <r>
      <rPr>
        <b/>
        <i/>
        <sz val="11"/>
        <color theme="1"/>
        <rFont val="Franklin Gothic Book"/>
        <family val="2"/>
      </rPr>
      <t>Liste des entités de l’État déclarantes</t>
    </r>
    <r>
      <rPr>
        <i/>
        <sz val="11"/>
        <color theme="1"/>
        <rFont val="Franklin Gothic Book"/>
        <family val="2"/>
      </rPr>
      <t>), avec le nom de chaque agence gouvernementale déclarante</t>
    </r>
  </si>
  <si>
    <r>
      <t xml:space="preserve">2. Remplissez la ligne </t>
    </r>
    <r>
      <rPr>
        <b/>
        <i/>
        <sz val="11"/>
        <color theme="1"/>
        <rFont val="Franklin Gothic Book"/>
        <family val="2"/>
      </rPr>
      <t>Identifiant d’entreprise</t>
    </r>
    <r>
      <rPr>
        <i/>
        <sz val="11"/>
        <color theme="1"/>
        <rFont val="Franklin Gothic Book"/>
        <family val="2"/>
      </rPr>
      <t xml:space="preserve">. </t>
    </r>
  </si>
  <si>
    <r>
      <t xml:space="preserve">3. Remplissez la </t>
    </r>
    <r>
      <rPr>
        <b/>
        <i/>
        <sz val="11"/>
        <color theme="1"/>
        <rFont val="Franklin Gothic Book"/>
        <family val="2"/>
      </rPr>
      <t>liste des entreprises déclarantes,</t>
    </r>
    <r>
      <rPr>
        <i/>
        <sz val="11"/>
        <color theme="1"/>
        <rFont val="Franklin Gothic Book"/>
        <family val="2"/>
      </rPr>
      <t xml:space="preserve"> en commençant par la première colonne « Nom complet de l’entreprise ». </t>
    </r>
  </si>
  <si>
    <r>
      <rPr>
        <i/>
        <sz val="11"/>
        <color theme="1"/>
        <rFont val="Franklin Gothic Book"/>
        <family val="2"/>
      </rPr>
      <t xml:space="preserve">4. Remplissez la </t>
    </r>
    <r>
      <rPr>
        <b/>
        <i/>
        <sz val="11"/>
        <color theme="1"/>
        <rFont val="Franklin Gothic Book"/>
        <family val="2"/>
      </rPr>
      <t>liste des projets à déclarer,</t>
    </r>
    <r>
      <rPr>
        <i/>
        <sz val="11"/>
        <color theme="1"/>
        <rFont val="Franklin Gothic Book"/>
        <family val="2"/>
      </rPr>
      <t xml:space="preserve"> en commençant par la première colonne « Nom complet du projet ».</t>
    </r>
  </si>
  <si>
    <t>Si vous avez des questions, veuillez contacter votre responsable de pays au Secrétariat international de l'ITIE.</t>
  </si>
  <si>
    <t>Partie 3 – Entités déclarantes</t>
  </si>
  <si>
    <t>Veuillez dresser une liste de toutes les entités déclarantes, accompagnée des informations pertinentes</t>
  </si>
  <si>
    <t>Liste des entités de l’État déclarantes</t>
  </si>
  <si>
    <t>Nom complet de l’agence</t>
  </si>
  <si>
    <t>Types d’agence</t>
  </si>
  <si>
    <t>Numéro d’identifiant (le cas échéant)</t>
  </si>
  <si>
    <t>Total déclaré</t>
  </si>
  <si>
    <t>Liste des entreprises déclarantes</t>
  </si>
  <si>
    <t>Références d’identifiant d’entreprise</t>
  </si>
  <si>
    <t>Exemple : Numéro d’identification fiscale</t>
  </si>
  <si>
    <t>The Brønnøysund Register Centre</t>
  </si>
  <si>
    <t>S’il est disponible, lien vers le registre ou l’agence</t>
  </si>
  <si>
    <t>Nom complet de l’entreprise</t>
  </si>
  <si>
    <t>Type d’entreprise</t>
  </si>
  <si>
    <t>Numéro d’identifiant d’entreprise</t>
  </si>
  <si>
    <t>Secteur</t>
  </si>
  <si>
    <t>Matières premières (séparées par une virgule)</t>
  </si>
  <si>
    <t xml:space="preserve">Cotation en bourse ou site Internet de l’entreprise </t>
  </si>
  <si>
    <t>États financiers audités (ou s’ils ne sont pas disponibles, bilan, flux de trésorerie, compte de résultat)</t>
  </si>
  <si>
    <t>Rapport sur les versés au gouvernement</t>
  </si>
  <si>
    <t>Liste des projets à déclarer</t>
  </si>
  <si>
    <t>Nom complet de projet</t>
  </si>
  <si>
    <t>Numéro(s) de référence d’accord juridique : contrat, licence, bail, concession,…</t>
  </si>
  <si>
    <t>Entreprises affiliées, commencer par l’opérateur</t>
  </si>
  <si>
    <t>Matières premières (une par ligne)</t>
  </si>
  <si>
    <t>Statut</t>
  </si>
  <si>
    <t>Production (volume)</t>
  </si>
  <si>
    <t>Unité</t>
  </si>
  <si>
    <t>Production (valeur)</t>
  </si>
  <si>
    <t>Devise</t>
  </si>
  <si>
    <r>
      <rPr>
        <b/>
        <sz val="11"/>
        <color theme="1"/>
        <rFont val="Franklin Gothic Book"/>
        <family val="2"/>
      </rPr>
      <t>Pour la dernière version de modèle de données résumées, voir le site</t>
    </r>
    <r>
      <rPr>
        <b/>
        <sz val="11"/>
        <color rgb="FF000000"/>
        <rFont val="Franklin Gothic Book"/>
        <family val="2"/>
      </rPr>
      <t xml:space="preserve"> </t>
    </r>
    <r>
      <rPr>
        <b/>
        <u/>
        <sz val="11"/>
        <color rgb="FF188FBB"/>
        <rFont val="Franklin Gothic Book"/>
        <family val="2"/>
      </rPr>
      <t>https://eiti.org/fr/document/modele-donnees-resumees-itie</t>
    </r>
  </si>
  <si>
    <r>
      <rPr>
        <b/>
        <sz val="11"/>
        <color rgb="FF000000"/>
        <rFont val="Franklin Gothic Book"/>
        <family val="2"/>
      </rPr>
      <t>Soumettez-vous vos commentaires ou signalez un conflit dans les données !</t>
    </r>
    <r>
      <rPr>
        <b/>
        <sz val="11"/>
        <color rgb="FF000000"/>
        <rFont val="Franklin Gothic Book"/>
        <family val="2"/>
      </rPr>
      <t xml:space="preserve"> </t>
    </r>
    <r>
      <rPr>
        <b/>
        <sz val="11"/>
        <color theme="1"/>
        <rFont val="Franklin Gothic Book"/>
        <family val="2"/>
      </rPr>
      <t>Envoyez-nous un courriel à l’adresse</t>
    </r>
    <r>
      <rPr>
        <b/>
        <sz val="11"/>
        <color rgb="FF000000"/>
        <rFont val="Franklin Gothic Book"/>
        <family val="2"/>
      </rPr>
      <t xml:space="preserve"> </t>
    </r>
    <r>
      <rPr>
        <b/>
        <u/>
        <sz val="11"/>
        <color rgb="FF188FBB"/>
        <rFont val="Franklin Gothic Book"/>
        <family val="2"/>
      </rPr>
      <t>data@eiti.org</t>
    </r>
  </si>
  <si>
    <r>
      <t xml:space="preserve">Adresse : </t>
    </r>
    <r>
      <rPr>
        <b/>
        <sz val="11"/>
        <color rgb="FF165B89"/>
        <rFont val="Franklin Gothic Book"/>
        <family val="2"/>
      </rPr>
      <t>Rådhusgata 26, 0151 Oslo, Norvège</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 </t>
    </r>
    <r>
      <rPr>
        <b/>
        <sz val="11"/>
        <color rgb="FF165B89"/>
        <rFont val="Franklin Gothic Book"/>
        <family val="2"/>
      </rPr>
      <t>Postboks 340 Sentrum, 0101 Oslo, Norvège</t>
    </r>
  </si>
  <si>
    <t>Summary data template</t>
  </si>
  <si>
    <r>
      <rPr>
        <b/>
        <sz val="11"/>
        <color rgb="FF000000"/>
        <rFont val="Franklin Gothic Book"/>
        <family val="2"/>
      </rPr>
      <t xml:space="preserve">#4.1 (Recettes gouvernementales) </t>
    </r>
    <r>
      <rPr>
        <sz val="11"/>
        <color rgb="FF000000"/>
        <rFont val="Franklin Gothic Book"/>
        <family val="2"/>
      </rPr>
      <t>contient des données complètes sur les revenus gouvernementaux par flux de revenus, selon la classification du Manuel de statistiques de finances publiques.</t>
    </r>
  </si>
  <si>
    <r>
      <t xml:space="preserve">1. Saisissez le nom de tous les </t>
    </r>
    <r>
      <rPr>
        <b/>
        <i/>
        <sz val="11"/>
        <color theme="1"/>
        <rFont val="Franklin Gothic Book"/>
        <family val="2"/>
      </rPr>
      <t>flux de revenus</t>
    </r>
    <r>
      <rPr>
        <i/>
        <sz val="11"/>
        <color theme="1"/>
        <rFont val="Franklin Gothic Book"/>
        <family val="2"/>
      </rPr>
      <t xml:space="preserve"> gouvernementaux pour le secteur extractif, y compris les revenus inférieurs aux seuils de matérialité convenus (une ligne doit être utilisée pour chaque flux de revenus et chaque entité de l’État)</t>
    </r>
  </si>
  <si>
    <r>
      <rPr>
        <i/>
        <sz val="11"/>
        <color theme="1"/>
        <rFont val="Franklin Gothic Book"/>
        <family val="2"/>
      </rPr>
      <t>2. Saisissez le nom de l’</t>
    </r>
    <r>
      <rPr>
        <b/>
        <i/>
        <sz val="11"/>
        <color rgb="FF000000"/>
        <rFont val="Franklin Gothic Book"/>
        <family val="2"/>
      </rPr>
      <t>entité</t>
    </r>
    <r>
      <rPr>
        <i/>
        <sz val="11"/>
        <color rgb="FF000000"/>
        <rFont val="Franklin Gothic Book"/>
        <family val="2"/>
      </rPr>
      <t xml:space="preserve"> </t>
    </r>
    <r>
      <rPr>
        <b/>
        <i/>
        <sz val="11"/>
        <color rgb="FF000000"/>
        <rFont val="Franklin Gothic Book"/>
        <family val="2"/>
      </rPr>
      <t>de l’État bénéficiaire.</t>
    </r>
  </si>
  <si>
    <r>
      <rPr>
        <i/>
        <sz val="11"/>
        <color theme="1"/>
        <rFont val="Franklin Gothic Book"/>
        <family val="2"/>
      </rPr>
      <t xml:space="preserve">3. Choisissez le </t>
    </r>
    <r>
      <rPr>
        <b/>
        <i/>
        <sz val="11"/>
        <color rgb="FF000000"/>
        <rFont val="Franklin Gothic Book"/>
        <family val="2"/>
      </rPr>
      <t>Secteur</t>
    </r>
    <r>
      <rPr>
        <i/>
        <sz val="11"/>
        <color rgb="FF000000"/>
        <rFont val="Franklin Gothic Book"/>
        <family val="2"/>
      </rPr>
      <t xml:space="preserve"> et la </t>
    </r>
    <r>
      <rPr>
        <b/>
        <i/>
        <sz val="11"/>
        <color rgb="FF000000"/>
        <rFont val="Franklin Gothic Book"/>
        <family val="2"/>
      </rPr>
      <t>Classification du cadre statistique des finances publiques</t>
    </r>
    <r>
      <rPr>
        <i/>
        <sz val="11"/>
        <color rgb="FF000000"/>
        <rFont val="Franklin Gothic Book"/>
        <family val="2"/>
      </rPr>
      <t xml:space="preserve"> auxquels ces revenus s’appliquent. Utilisez les instructions fournies dans le </t>
    </r>
    <r>
      <rPr>
        <i/>
        <u/>
        <sz val="11"/>
        <color rgb="FF000000"/>
        <rFont val="Franklin Gothic Book"/>
        <family val="2"/>
      </rPr>
      <t xml:space="preserve">Cadre statistique des finances publiques pour la déclaration ITIE. </t>
    </r>
    <r>
      <rPr>
        <sz val="11"/>
        <color rgb="FF000000"/>
        <rFont val="Franklin Gothic Book"/>
        <family val="2"/>
      </rPr>
      <t>Si un flux de revenus ne peut pas être désagrégé par secteur, sélectionnez « Autre ».</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</si>
  <si>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Dans la colonne </t>
    </r>
    <r>
      <rPr>
        <b/>
        <i/>
        <sz val="11"/>
        <color rgb="FF000000"/>
        <rFont val="Franklin Gothic Book"/>
        <family val="2"/>
      </rPr>
      <t>Valeur des revenus</t>
    </r>
    <r>
      <rPr>
        <i/>
        <sz val="11"/>
        <color rgb="FF000000"/>
        <rFont val="Franklin Gothic Book"/>
        <family val="2"/>
      </rPr>
      <t>, saisissez le chiffre total pour chaque flux de revenus divulgué par le gouvernement, y compris les revenus qui n’ont pas été rapprochés.</t>
    </r>
  </si>
  <si>
    <t xml:space="preserve"> Rappel : Les perceptions du gouvernement provenant des entreprises pour le compte de leurs employés doivent être exclues (par exemple, retenue à la source de l’impôt sur le revenu, cotisations des employés à la sécurité sociale), car elles ne sont pas considérées comme des paiements versés par des entreprises au gouvernement.</t>
  </si>
  <si>
    <t>5. Si certains des paiements figurant dans le Rapport ITIE ne peuvent pas être associés aux catégories du Cadre statistique des finances publiques (SFP), veuillez les répertorier dans le cadre « Informations complémentaires » ci-dessous.</t>
  </si>
  <si>
    <t>Total des recettes gouvernementales provenant du secteur extractif (avec la classification du SFP)</t>
  </si>
  <si>
    <t>Cadre statistique des finances publiques pour la déclaration ITIE</t>
  </si>
  <si>
    <r>
      <t>Exigence ITIE 5.1.b </t>
    </r>
    <r>
      <rPr>
        <i/>
        <sz val="11"/>
        <color rgb="FF000000"/>
        <rFont val="Franklin Gothic Book"/>
        <family val="2"/>
      </rPr>
      <t>: Classification des revenus</t>
    </r>
  </si>
  <si>
    <r>
      <t>Exigence ITIE 4.1.d </t>
    </r>
    <r>
      <rPr>
        <b/>
        <i/>
        <sz val="11"/>
        <color rgb="FF000000"/>
        <rFont val="Franklin Gothic Book"/>
        <family val="2"/>
      </rPr>
      <t>: Divulgation exhaustive par le gouvernement</t>
    </r>
  </si>
  <si>
    <t>GFS Level 1</t>
  </si>
  <si>
    <t>GFS Level 2</t>
  </si>
  <si>
    <t>GFS Level 3</t>
  </si>
  <si>
    <t>GFS Level 4</t>
  </si>
  <si>
    <t>Classification du SFP</t>
  </si>
  <si>
    <t>Nom de flux de revenus</t>
  </si>
  <si>
    <t>Entité de l’État</t>
  </si>
  <si>
    <t>Valeur des revenus</t>
  </si>
  <si>
    <t>Qu’est-ce que le SFP ?</t>
  </si>
  <si>
    <t>Le cadre statistique des finances publiques [SFP – « Government Finance Statistics » en anglais] est un cadre international de classification des flux de revenus en vue de les comparer entre différents pays et différentes périodes. Voir l’exemple de cadre complet ci-dessous. Le cadre utilisé ci-dessous a été élaboré par le Fonds monétaire international (FMI) et le Secrétariat international de l’ITIE.
La lettre E dans les codes du SFP signifie qu’il s’agit de codes exclusivement utilisés pour les revenus provenant d’entreprises extractives. Les chiffres à droite ont été spécifiquement conçus pour les entreprises extractives.</t>
  </si>
  <si>
    <t>Droits de licence (114521E)</t>
  </si>
  <si>
    <t>Taxes sur les émissions et la pollution (114522E)</t>
  </si>
  <si>
    <r>
      <rPr>
        <i/>
        <u/>
        <sz val="11"/>
        <color rgb="FF000000"/>
        <rFont val="Franklin Gothic Book"/>
        <family val="2"/>
      </rPr>
      <t>Pour des orientations complémentaires, veuillez accéder au site</t>
    </r>
    <r>
      <rPr>
        <u/>
        <sz val="11"/>
        <color theme="10"/>
        <rFont val="Franklin Gothic Book"/>
        <family val="2"/>
      </rPr>
      <t xml:space="preserve"> </t>
    </r>
    <r>
      <rPr>
        <b/>
        <u/>
        <sz val="11"/>
        <color theme="10"/>
        <rFont val="Franklin Gothic Book"/>
        <family val="2"/>
      </rPr>
      <t>https://eiti.org/fr/document/modele-donnees-resumees-itie</t>
    </r>
  </si>
  <si>
    <r>
      <rPr>
        <u/>
        <sz val="11"/>
        <color theme="1"/>
        <rFont val="Franklin Gothic Book"/>
        <family val="2"/>
      </rPr>
      <t>ou au site</t>
    </r>
    <r>
      <rPr>
        <i/>
        <u/>
        <sz val="11"/>
        <color rgb="FF000000"/>
        <rFont val="Franklin Gothic Book"/>
        <family val="2"/>
      </rPr>
      <t xml:space="preserve"> </t>
    </r>
    <r>
      <rPr>
        <b/>
        <u/>
        <sz val="11"/>
        <color theme="10"/>
        <rFont val="Franklin Gothic Book"/>
        <family val="2"/>
      </rPr>
      <t>https://www.imf.org/external/np/sta/gfsm/</t>
    </r>
  </si>
  <si>
    <t>Autres impôts payés par les entreprises exploitant des ressources naturelles (116E)</t>
  </si>
  <si>
    <t>Total en dollars US</t>
  </si>
  <si>
    <t>Informations complémentaires</t>
  </si>
  <si>
    <t>Toute information complémentaire non admissible pour être incluse dans le tableau ci-dessus doit figurer en dessous dans un commentaire.</t>
  </si>
  <si>
    <t>Veuillez inclure des commentaires ici. Les retenues à la source ne sont pas versées pour le compte des entreprises et doivent donc être exclues</t>
  </si>
  <si>
    <t>Insérez des lignes supplémentaires selon les besoins. Par exemple, le tableau ci-dessous couvre les revenus exclus</t>
  </si>
  <si>
    <t>Total</t>
  </si>
  <si>
    <r>
      <t xml:space="preserve">Adresse : </t>
    </r>
    <r>
      <rPr>
        <b/>
        <sz val="11"/>
        <color rgb="FF165B89"/>
        <rFont val="Franklin Gothic Book"/>
        <family val="2"/>
      </rPr>
      <t>Rådhusgata 26, 0151 Oslo, Norvège</t>
    </r>
    <r>
      <rPr>
        <b/>
        <sz val="11"/>
        <color rgb="FF000000"/>
        <rFont val="Franklin Gothic Book"/>
        <family val="2"/>
      </rPr>
      <t xml:space="preserve">   </t>
    </r>
  </si>
  <si>
    <r>
      <rPr>
        <b/>
        <sz val="11"/>
        <color rgb="FF000000"/>
        <rFont val="Franklin Gothic Book"/>
        <family val="2"/>
      </rPr>
      <t xml:space="preserve">#4.1 (Données des entreprises) </t>
    </r>
    <r>
      <rPr>
        <sz val="11"/>
        <color rgb="FF000000"/>
        <rFont val="Franklin Gothic Book"/>
        <family val="2"/>
      </rPr>
      <t xml:space="preserve">contient les données par flux de revenus aux niveaux des entreprises et des projets. </t>
    </r>
  </si>
  <si>
    <r>
      <t>1. Saisissez le nom d’</t>
    </r>
    <r>
      <rPr>
        <b/>
        <i/>
        <sz val="11"/>
        <color theme="1"/>
        <rFont val="Franklin Gothic Book"/>
        <family val="2"/>
      </rPr>
      <t>entreprise</t>
    </r>
    <r>
      <rPr>
        <i/>
        <sz val="11"/>
        <color theme="1"/>
        <rFont val="Franklin Gothic Book"/>
        <family val="2"/>
      </rPr>
      <t xml:space="preserve"> dans le menu déroulant</t>
    </r>
  </si>
  <si>
    <r>
      <t>2. Saisissez l’</t>
    </r>
    <r>
      <rPr>
        <b/>
        <i/>
        <sz val="11"/>
        <color theme="1"/>
        <rFont val="Franklin Gothic Book"/>
        <family val="2"/>
      </rPr>
      <t>entité de l’État collectrice</t>
    </r>
    <r>
      <rPr>
        <i/>
        <sz val="11"/>
        <color theme="1"/>
        <rFont val="Franklin Gothic Book"/>
        <family val="2"/>
      </rPr>
      <t xml:space="preserve"> et le </t>
    </r>
    <r>
      <rPr>
        <b/>
        <i/>
        <sz val="11"/>
        <color theme="1"/>
        <rFont val="Franklin Gothic Book"/>
        <family val="2"/>
      </rPr>
      <t xml:space="preserve">nom du paiement </t>
    </r>
    <r>
      <rPr>
        <i/>
        <sz val="11"/>
        <color theme="1"/>
        <rFont val="Franklin Gothic Book"/>
        <family val="2"/>
      </rPr>
      <t>dans le menu déroulant</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</si>
  <si>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Indiquez si le flux de paiements est i) </t>
    </r>
    <r>
      <rPr>
        <b/>
        <i/>
        <sz val="11"/>
        <color theme="1"/>
        <rFont val="Franklin Gothic Book"/>
        <family val="2"/>
      </rPr>
      <t>prélevé sur le projet</t>
    </r>
    <r>
      <rPr>
        <i/>
        <sz val="11"/>
        <color theme="1"/>
        <rFont val="Franklin Gothic Book"/>
        <family val="2"/>
      </rPr>
      <t xml:space="preserve"> et ii) </t>
    </r>
    <r>
      <rPr>
        <b/>
        <i/>
        <sz val="11"/>
        <color theme="1"/>
        <rFont val="Franklin Gothic Book"/>
        <family val="2"/>
      </rPr>
      <t>déclaré par projet</t>
    </r>
  </si>
  <si>
    <r>
      <t xml:space="preserve">4. Saisissez les informations sur le projet : </t>
    </r>
    <r>
      <rPr>
        <b/>
        <i/>
        <sz val="11"/>
        <color theme="1"/>
        <rFont val="Franklin Gothic Book"/>
        <family val="2"/>
      </rPr>
      <t>nom du projet </t>
    </r>
    <r>
      <rPr>
        <i/>
        <sz val="11"/>
        <color theme="1"/>
        <rFont val="Franklin Gothic Book"/>
        <family val="2"/>
      </rPr>
      <t xml:space="preserve">et </t>
    </r>
    <r>
      <rPr>
        <b/>
        <i/>
        <sz val="11"/>
        <color theme="1"/>
        <rFont val="Franklin Gothic Book"/>
        <family val="2"/>
      </rPr>
      <t>devise de déclaration</t>
    </r>
  </si>
  <si>
    <r>
      <rPr>
        <i/>
        <sz val="11"/>
        <color theme="1"/>
        <rFont val="Franklin Gothic Book"/>
        <family val="2"/>
      </rPr>
      <t>5.</t>
    </r>
    <r>
      <rPr>
        <i/>
        <sz val="11"/>
        <color theme="1"/>
        <rFont val="Franklin Gothic Book"/>
        <family val="2"/>
      </rPr>
      <t xml:space="preserve"> </t>
    </r>
    <r>
      <rPr>
        <i/>
        <sz val="11"/>
        <color theme="1"/>
        <rFont val="Franklin Gothic Book"/>
        <family val="2"/>
      </rPr>
      <t xml:space="preserve">Saisissez la </t>
    </r>
    <r>
      <rPr>
        <b/>
        <i/>
        <sz val="11"/>
        <color theme="1"/>
        <rFont val="Franklin Gothic Book"/>
        <family val="2"/>
      </rPr>
      <t>valeur des revenus</t>
    </r>
    <r>
      <rPr>
        <i/>
        <sz val="11"/>
        <color theme="1"/>
        <rFont val="Franklin Gothic Book"/>
        <family val="2"/>
      </rPr>
      <t xml:space="preserve">, </t>
    </r>
    <r>
      <rPr>
        <i/>
        <u/>
        <sz val="11"/>
        <color theme="1"/>
        <rFont val="Franklin Gothic Book"/>
        <family val="2"/>
      </rPr>
      <t>telle qu’elle a été divulguée par le gouvernement</t>
    </r>
    <r>
      <rPr>
        <i/>
        <sz val="11"/>
        <color theme="1"/>
        <rFont val="Franklin Gothic Book"/>
        <family val="2"/>
      </rPr>
      <t xml:space="preserve">, et tout </t>
    </r>
    <r>
      <rPr>
        <b/>
        <i/>
        <sz val="11"/>
        <color theme="1"/>
        <rFont val="Franklin Gothic Book"/>
        <family val="2"/>
      </rPr>
      <t>commentaire</t>
    </r>
    <r>
      <rPr>
        <i/>
        <sz val="11"/>
        <color theme="1"/>
        <rFont val="Franklin Gothic Book"/>
        <family val="2"/>
      </rPr>
      <t xml:space="preserve"> pertinent</t>
    </r>
  </si>
  <si>
    <t>Revenus du gouvernement par entreprise et par projet</t>
  </si>
  <si>
    <r>
      <t>Exigence ITIE 4.1.c </t>
    </r>
    <r>
      <rPr>
        <b/>
        <i/>
        <sz val="11"/>
        <color rgb="FF000000"/>
        <rFont val="Franklin Gothic Book"/>
        <family val="2"/>
      </rPr>
      <t xml:space="preserve">: Paiements des entreprises ; </t>
    </r>
    <r>
      <rPr>
        <b/>
        <i/>
        <u/>
        <sz val="11"/>
        <color rgb="FF0076AF"/>
        <rFont val="Franklin Gothic Book"/>
        <family val="2"/>
      </rPr>
      <t>Exigence ITIE 4.7 </t>
    </r>
    <r>
      <rPr>
        <b/>
        <i/>
        <sz val="11"/>
        <color rgb="FF000000"/>
        <rFont val="Franklin Gothic Book"/>
        <family val="2"/>
      </rPr>
      <t>: Déclaration par projet</t>
    </r>
  </si>
  <si>
    <t>Entreprise</t>
  </si>
  <si>
    <t>Prélevé dans le cadre du projet (O/N)</t>
  </si>
  <si>
    <t>Déclaré par projet (O/N)</t>
  </si>
  <si>
    <t>Nom de projet</t>
  </si>
  <si>
    <t>Devise de déclaration</t>
  </si>
  <si>
    <t>Paiement en nature (O/N)</t>
  </si>
  <si>
    <t>Volume en nature (le cas échéant)</t>
  </si>
  <si>
    <t>Unité (le cas échéant)</t>
  </si>
  <si>
    <t>Commentaires</t>
  </si>
  <si>
    <t>L’entreprise a-t-elle fourni les assurances qualité requises pour ses divulgations ?</t>
  </si>
  <si>
    <t>Non</t>
  </si>
  <si>
    <t>Exigence 4.2 : Revenus en nature</t>
  </si>
  <si>
    <t>Objectif de l’Exigence 4.2</t>
  </si>
  <si>
    <t>L’Exigence 4.2 s’applique-t-elle au cours de la période sous revue ?</t>
  </si>
  <si>
    <t>Le Groupe multipartite a-t-il estimé que le produit des ventes des revenus en nature de l’État était significatif au cours de la période sous revue ?</t>
  </si>
  <si>
    <t>Le gouvernement divulgue-t-il les données sur les revenus en nature et les ventes de la part de production de l’État ?</t>
  </si>
  <si>
    <t>Si oui, quel volume a été reçu ?</t>
  </si>
  <si>
    <t>Si oui, qu’est-ce qui a été vendu ?</t>
  </si>
  <si>
    <t>Si oui, les divulgations comprennent-elles les paiements liés à des accords de swap ou à des prêts garantis par des ressources, le cas échéant ?</t>
  </si>
  <si>
    <t>Si oui, le Groupe multipartite a-t-il contrôlé si les divulgations doivent être ventilées par vente, type de produit et prix ?</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</si>
  <si>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</si>
  <si>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</si>
  <si>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</si>
  <si>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</si>
  <si>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</si>
  <si>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</si>
  <si>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</si>
  <si>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</si>
  <si>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t>L’Exigence 4.3 s’applique-t-elle au cours de la période sous revue ?</t>
  </si>
  <si>
    <t>Le gouvernement divulgue-t-il des informations sur les accords de troc et d’infrastructures ?</t>
  </si>
  <si>
    <t>Si oui, les divulgations publiques comprennent-elles une explication des principales conditions des accords ?</t>
  </si>
  <si>
    <t>Si oui, les divulgations publiques précisent-elles les ressources qui ont été promises par l’État en vertu de ces accords ?</t>
  </si>
  <si>
    <t>Si oui, quelle était la valeur totale des ressources qui ont été promises par l’État en vertu de ces accords ?</t>
  </si>
  <si>
    <t>Si oui, les divulgations publiques expliquent-elles la valeur de la contrepartie en termes de flux financiers et économiques (par exemple, des travaux d’infrastructures) dans le cadre de ces accords ?</t>
  </si>
  <si>
    <t>Si oui, quelle était la valeur totale de la contrepartie en termes de flux financiers et économiques (par exemple, des travaux d’infrastructures) dans le cadre de ces accords ?</t>
  </si>
  <si>
    <t>Si oui, les divulgations publiques indiquent-elles la matérialité de ces accords relativement à des contrats conventionnels ?</t>
  </si>
  <si>
    <t>Le Groupe multipartite a-t-il convenu d’une procédure garantissant la qualité des données et permettant d’assurer la fiabilité des informations énoncées ci-dessus, conformément à l’Exigence 4.9 ?</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</si>
  <si>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</si>
  <si>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</si>
  <si>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</si>
  <si>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</si>
  <si>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Le gouvernement divulgue-t-il les informations sur les revenus provenant du transport ?</t>
  </si>
  <si>
    <t>Si oui, ces flux de revenus ont-ils été entièrement divulgués à des niveaux de désagrégation proportionnels aux autres flux de paiements et de revenus (4.7), en accordant une attention appropriée à la qualité des données (4.9) ?</t>
  </si>
  <si>
    <t>Si oui, quel était le montant des revenus totaux provenant du transport des matières premières ?</t>
  </si>
  <si>
    <t>Si oui, la mise en œuvre de l’ITIE couvrait-elle des divulgations supplémentaires, conformément à l’Exigence 4.4.i-v ?</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</si>
  <si>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</si>
  <si>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</si>
  <si>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</si>
  <si>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</si>
  <si>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</si>
  <si>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</si>
  <si>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Si oui, le Groupe multipartite considère-t-il que les paiements versés par les entreprises aux entreprises d’État sont significatifs ?</t>
  </si>
  <si>
    <t>Si oui, quel était le montant des revenus totaux que les entreprises d’État ont perçus des entreprises ?</t>
  </si>
  <si>
    <t>Si oui, le Groupe multipartite estime-t-il que les transferts du gouvernement aux entreprises d’État sont significatifs ?</t>
  </si>
  <si>
    <t>Si oui, quel était le montant des revenus totaux que les entreprises d’État ont perçus du gouvernement ?</t>
  </si>
  <si>
    <t>Si oui, le Groupe multipartite considère-t-il que les transferts des entreprises d’État au gouvernement sont significatifs ?</t>
  </si>
  <si>
    <t>Si oui, quel était le montant des revenus totaux que le gouvernement a reçu des entreprises d’État ?</t>
  </si>
  <si>
    <t>Si oui, le Groupe multipartite a-t-il montré que les divulgations ci-dessus sont exhaustives et fiables ?</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</si>
  <si>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</si>
  <si>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</si>
  <si>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</si>
  <si>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</si>
  <si>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</si>
  <si>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Si oui, quel était le montant total des revenus infranationaux qui ont été perçus ?</t>
  </si>
  <si>
    <t>Si oui, toutes les entreprises divulguent-elles publiquement leurs paiements directs infranationaux dont le montant est significatif ?</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</si>
  <si>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</si>
  <si>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</si>
  <si>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</si>
  <si>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</si>
  <si>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</si>
  <si>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Les divulgations publiques des données financières (sur les paiements des entreprises et les revenus gouvernementaux dont les montants sont significatifs) sont-elles désagrégées par entreprise, par entité de l’État et par flux de revenus ?</t>
  </si>
  <si>
    <t>Le Groupe multipartite a-t-il documenté les formes d’accords juridiques qui constituent un projet, en conformité avec la définition prévue dans l’Exigence 4.7 ?</t>
  </si>
  <si>
    <t>Le Groupe multipartite a-t-il documenté les accords juridiques qui sont clairement reliés entre eux ou fondamentaux ?</t>
  </si>
  <si>
    <t>Le Groupe multipartite a-t-il documenté les flux de revenus qui sont imposés ou prélevés au niveau des accords juridiques, pas au niveau des entreprises ?</t>
  </si>
  <si>
    <t>Le Groupe multipartite s’est-il assuré que les données pertinentes sur les revenus sont désagrégées par projet ?</t>
  </si>
  <si>
    <t>Quel pourcentage des revenus prélevés par projet a été déclaré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</si>
  <si>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</si>
  <si>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</si>
  <si>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</si>
  <si>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t>Ponctualité des données (nombre d’années entre la fin de l’exercice et la date de publication)</t>
  </si>
  <si>
    <t>Le Groupe multipartite a-t-il approuvé la période de déclaration ?</t>
  </si>
  <si>
    <t>Le Groupe multipartite envisage-t-il d’améliorer la ponctualité des divulgations des données ITIE ?</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</si>
  <si>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</si>
  <si>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</si>
  <si>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</si>
  <si>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Le gouvernement divulgue-t-il régulièrement les données financières requises à l’Exigence 4.1 (divulgation complète des flux de revenus tant pour le gouvernement que pour les entreprises) de la Norme ITIE ?</t>
  </si>
  <si>
    <t>Les données sont-elles soumises à des processus d’audit crédibles et indépendants, qui appliquent les normes internationales ?</t>
  </si>
  <si>
    <t>Les agences gouvernementales font-elles l’objet d’audits crédibles et indépendants ?</t>
  </si>
  <si>
    <t>Base de données des audits du gouvernement</t>
  </si>
  <si>
    <t>Les entreprises font-elles l’objet d’audits crédibles et indépendants ?</t>
  </si>
  <si>
    <t>Base de données des audits des entreprises</t>
  </si>
  <si>
    <t>Le Groupe multipartite a-t-il appliqué une procédure pour les divulgations, conformément aux procédures standards approuvées par le Conseil d’administration de l’ITIE ?</t>
  </si>
  <si>
    <t>Si oui, le Groupe multipartite a-t-il convenu de formulaires de déclaration ?</t>
  </si>
  <si>
    <t>Si oui, le Groupe multipartite a-i-il examiné les procédures d’audit et d’assurance qualité des entreprises et des entités de l’État participant à la déclaration ITIE ?</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</si>
  <si>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</si>
  <si>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Si oui, le Groupe multipartite at-il convenu de dispositions appropriées pour protéger les informations confidentielles ?</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</si>
  <si>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</si>
  <si>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Si oui, un résumé des principales conclusions de l’évaluation de l’exhaustivité et de la fiabilité des données divulguées par les entreprises et les entités de l’État a-t-il été divulgué publiquement ?</t>
  </si>
  <si>
    <t>Si oui, les sources des informations (contextuelles) non financières éventuellement soumises sont-elles clairement indiquées ?</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</si>
  <si>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</si>
  <si>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</si>
  <si>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</si>
  <si>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</si>
  <si>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</si>
  <si>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</si>
  <si>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</si>
  <si>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</si>
  <si>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Le gouvernement fournit-il des explications claires au public indiquant si les revenus extractifs ont été comptabilisés dans le budget national (c’est-à-dire s’ils figurent sur le compte consolidé du gouvernement/le compte unique du Trésor) ?</t>
  </si>
  <si>
    <t>Le gouvernement divulgue-t-il publiquement les types spécifiques de revenus qui ne sont pas comptabilisés dans le budget ?</t>
  </si>
  <si>
    <t>Le gouvernement divulgue-t-il publiquement la valeur des revenus qui ne sont pas comptabilisés dans le budget ?</t>
  </si>
  <si>
    <t>Le public a-t-il accès à des explications au sujet de l’affectation des revenus aux entités extrabudgétaires, telles que des fonds de développement ou souverains ?</t>
  </si>
  <si>
    <t>Des rapports financiers expliquant l’affectation des revenus aux entités extrabudgétaires, telles que des fonds de développement ou souverains, sont-ils accessibles au public ?</t>
  </si>
  <si>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</si>
  <si>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</si>
  <si>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</si>
  <si>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</si>
  <si>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</si>
  <si>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</si>
  <si>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L’Exigence 5.2 s’applique-t-elle au cours de la période sous revue ?</t>
  </si>
  <si>
    <t>Mécanisme de partage des revenus 1</t>
  </si>
  <si>
    <t>Le gouvernement divulgue-t-il les informations sur les transferts infranationaux ?</t>
  </si>
  <si>
    <t xml:space="preserve">Si oui, la formule de partage statutaire des revenus est-elle divulguée publiquement ? </t>
  </si>
  <si>
    <t>Si oui, combien le gouvernement devrait-il avoir transféré selon la formule de partage des revenus pour l’administration locale 1 ?</t>
  </si>
  <si>
    <t>Si oui, combien le gouvernement devrait-il avoir transféré selon la formule de partage des revenus pour l’administration locale 2 ?</t>
  </si>
  <si>
    <t>[Dupliquez pour chaque entité d’administration locale ayant droit à des transferts infranationaux de revenus extractifs.]</t>
  </si>
  <si>
    <t>Si oui, combien le gouvernement a-t-il transféré à l’administration locale 1 au cours de la période sous revue ?</t>
  </si>
  <si>
    <t>Si oui, combien le gouvernement a-t-il transféré à l’administration locale 2 au cours de la période sous revue ?</t>
  </si>
  <si>
    <t>Mécanisme de partage des revenus 2</t>
  </si>
  <si>
    <t>Le Groupe multipartite a-t-il convenu d’une procédure garantissant la qualité des données et permettant d’assurer la fiabilité des informations sur ces transferts, conformément à l’Exigence 4.9 ?</t>
  </si>
  <si>
    <t>Le Groupe multipartite a soumis des déclarations sur la gestion des revenus extractifs dédiés à certains programmes ou investissements au niveau infranational, ainsi que sur les décaissements effectifs ?</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</si>
  <si>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</si>
  <si>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</si>
  <si>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</si>
  <si>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</si>
  <si>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Le gouvernement précise-t-il si des revenus extractifs sont réservés (c’est-à-dire, dédiés à des utilisations, programmes ou zones géographiques spécifiques) ? - ajoutez des lignes s’il y en a plusieurs</t>
  </si>
  <si>
    <t xml:space="preserve">Le gouvernement présente-t-il une description du budget et des processus d’audit du pays ? </t>
  </si>
  <si>
    <t>Le gouvernement divulgue-t-il publiquement les informations sur les budgets et les dépenses ? - ajoutez des lignes s’il y en a plusieurs</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</si>
  <si>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</si>
  <si>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</si>
  <si>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</si>
  <si>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L’Exigence 6.1 s’applique-t-elle au cours de la période sous revue ?</t>
  </si>
  <si>
    <t>3.2.6 Dépenses sociales</t>
  </si>
  <si>
    <t>Le gouvernement divulgue-t-il les informations sur les dépenses sociales ?</t>
  </si>
  <si>
    <t>Si oui, quel était le montant total des dépenses sociales obligatoires qui ont été reçues ?</t>
  </si>
  <si>
    <t>Si oui, quel était le montant total des dépenses sociales volontaires qui ont été reçues ?</t>
  </si>
  <si>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</si>
  <si>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</si>
  <si>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</si>
  <si>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t>Si oui, quel était le montant total des dépenses sociales obligatoires qui ont été payées ?</t>
  </si>
  <si>
    <t>Si oui, quel était le montant total des dépenses sociales volontaires qui ont été payées ?</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</si>
  <si>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</si>
  <si>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Paiements consacrés à l’environnement</t>
  </si>
  <si>
    <t>Le gouvernement divulgue-t-il les informations sur les paiements environnementaux ?</t>
  </si>
  <si>
    <t>Si oui, quel était le montant total des paiements environnementaux obligatoires ?</t>
  </si>
  <si>
    <t>Si oui, quel était le montant total des paiements environnementaux volontaires ?</t>
  </si>
  <si>
    <t>Si oui, les dépenses environnementales obligatoires ont-elles été divulguées en accordant une attention appropriée à la qualité des données, conformément à l’Exigence 4.9 ?</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</si>
  <si>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</si>
  <si>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</si>
  <si>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</si>
  <si>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</si>
  <si>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</si>
  <si>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</si>
  <si>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Si oui, quelle était la valeur totale des dépenses quasi budgétaires réalisées par les entreprises d’État ?</t>
  </si>
  <si>
    <t>Si oui, les divulgations publiques des dépenses quasi budgétaires étaient-elles désagrégées à des niveaux proportionnels aux dispositions prévues dans l’Exigence 4.7 ?</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</si>
  <si>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</si>
  <si>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</si>
  <si>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</si>
  <si>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</si>
  <si>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</si>
  <si>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</si>
  <si>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t>Le gouvernement divulgue-t-il des informations sur la contribution du secteur extractif à l’économie ?</t>
  </si>
  <si>
    <r>
      <rPr>
        <i/>
        <sz val="11"/>
        <color theme="1"/>
        <rFont val="Franklin Gothic Book"/>
        <family val="2"/>
      </rPr>
      <t>Produit intérieur brut –</t>
    </r>
    <r>
      <rPr>
        <i/>
        <u/>
        <sz val="11"/>
        <color rgb="FF00B0F0"/>
        <rFont val="Franklin Gothic Book"/>
        <family val="2"/>
      </rPr>
      <t xml:space="preserve"> </t>
    </r>
    <r>
      <rPr>
        <i/>
        <u/>
        <sz val="11"/>
        <color rgb="FF0070C0"/>
        <rFont val="Franklin Gothic Book"/>
        <family val="2"/>
      </rPr>
      <t>SNC 2008</t>
    </r>
    <r>
      <rPr>
        <i/>
        <sz val="11"/>
        <color rgb="FF0070C0"/>
        <rFont val="Franklin Gothic Book"/>
        <family val="2"/>
      </rPr>
      <t xml:space="preserve"> C</t>
    </r>
    <r>
      <rPr>
        <i/>
        <sz val="11"/>
        <color rgb="FF000000"/>
        <rFont val="Franklin Gothic Book"/>
        <family val="2"/>
      </rPr>
      <t>. Exploitation minière et de carrières, y compris le pétrole et le gaz</t>
    </r>
  </si>
  <si>
    <t>Produit intérieur brut – exploitation minière artisanale et à petite échelle et secteur informel</t>
  </si>
  <si>
    <t>Produit intérieur brut – tous les secteurs</t>
  </si>
  <si>
    <t>Revenus gouvernementaux – secteur extractif</t>
  </si>
  <si>
    <t>Revenus gouvernementaux – tous les secteurs</t>
  </si>
  <si>
    <t>Exportations – secteur extractif</t>
  </si>
  <si>
    <t>Exportations – tous les secteurs</t>
  </si>
  <si>
    <t>Emploi – secteur extractif – hommes</t>
  </si>
  <si>
    <t>Emploi – secteur extractif – femmes</t>
  </si>
  <si>
    <t>Emploi – secteur extractif</t>
  </si>
  <si>
    <t>Emploi – tous les secteurs</t>
  </si>
  <si>
    <t>Investissements – secteur extractif</t>
  </si>
  <si>
    <t>Investissements – tous les secteurs</t>
  </si>
  <si>
    <t>Le gouvernement divulgue-t-il des informations sur la localisation des principales activités extractives dans le pays ?</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</si>
  <si>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</si>
  <si>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</si>
  <si>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</si>
  <si>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L’Exigence 6.4 s’applique-t-elle au cours de la période sous revue ?</t>
  </si>
  <si>
    <t>les règles juridiques et administratives pertinentes en matière de gestion de l’environnement ?</t>
  </si>
  <si>
    <t>les bases de données contenant des évaluations de l’impact sur l’environnement, les plans de certification ou des documents similaires concernant la gestion de l’environnement ?</t>
  </si>
  <si>
    <t>d’autres données pertinentes concernant les procédures de suivi et d’administration de l’environnement ?</t>
  </si>
  <si>
    <t>Politique du gouvernement sur la divulgation des contrats et des licences</t>
  </si>
  <si>
    <t>Registre des licences pour un ou plusieurs autre(s) secteur(s) - ajoutez des lignes s'il y en a plusieurs</t>
  </si>
  <si>
    <t>Existe-t-il une liste accessible au public de toutes les licences d'exploitation et d'exploration en cours ?</t>
  </si>
  <si>
    <t>Commentaires du Secrétariat international pour le soutien à la pré-Validation. Révision de l'équipe pays</t>
  </si>
  <si>
    <t>Version 1.2 de juin 2022</t>
  </si>
  <si>
    <t>Commentaires du Secrétariat international pour le soutien à la pré-validation. Révision de l'équipe pays</t>
  </si>
  <si>
    <t>Où les règles et pratiques statutaires concernant les relations financières des entreprises d’État avec le gouvernement sont-elles présentées ?</t>
  </si>
  <si>
    <t>Où les règles et pratiques statutaires concernant les droits des entreprises d’État à des transferts de la part du gouvernement sont-elles présentées ?</t>
  </si>
  <si>
    <t>Où les règles et pratiques statutaires concernant la répartition des bénéfices des entreprises d’État sont-elles présentées ?</t>
  </si>
  <si>
    <t>Où les règles et pratiques statutaires concernant la capacité des entreprises d’État à conserver des bénéfices sont-elles présentées ?</t>
  </si>
  <si>
    <t>Où les règles et pratiques statutaires concernant les réinvestissements des entreprises d’État ?</t>
  </si>
  <si>
    <t>Où les règles et pratiques statutaires concernant le financement des entreprises d’État par des tiers sont-elles présentées ?</t>
  </si>
  <si>
    <t>Respect des assurances qualité du groupe multipartite ?</t>
  </si>
  <si>
    <t>Modèles de rapportage soumis ?</t>
  </si>
  <si>
    <t>Accomplissement de progrès relativement à l’objectif de l’Exigence, pour assurer la transparence dans la vente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</si>
  <si>
    <t>Togo</t>
  </si>
  <si>
    <t>TGO</t>
  </si>
  <si>
    <t>Franc CFA d’Afrique de l’Ouest</t>
  </si>
  <si>
    <t>XOF</t>
  </si>
  <si>
    <t>MOORE INSIGHT</t>
  </si>
  <si>
    <t>https://itietogo.org/rapport-itie/</t>
  </si>
  <si>
    <t>Partiellement</t>
  </si>
  <si>
    <t>Oui, à travers le rapportage ITIE</t>
  </si>
  <si>
    <t>NO</t>
  </si>
  <si>
    <t>Rached Maalej</t>
  </si>
  <si>
    <t>Moore Insight</t>
  </si>
  <si>
    <t>Déclaration ITIE</t>
  </si>
  <si>
    <t>Rapport ITIE</t>
  </si>
  <si>
    <t>Section 5.1.2</t>
  </si>
  <si>
    <t>Section 5.1.3</t>
  </si>
  <si>
    <t>Section 5.2.2</t>
  </si>
  <si>
    <t>Section 5.2.3</t>
  </si>
  <si>
    <t>OUI</t>
  </si>
  <si>
    <t>Divulgation systématique</t>
  </si>
  <si>
    <t>Les procedures d'octroi des titres sont consignés dans le code minier en viguer</t>
  </si>
  <si>
    <t>Section 5.1.5</t>
  </si>
  <si>
    <t>Section 5.2.5</t>
  </si>
  <si>
    <t xml:space="preserve">http://cadastreminier.tg/fr/
http://cadastreminier.tg/en/
</t>
  </si>
  <si>
    <t>Section 5,1,5</t>
  </si>
  <si>
    <t>Les titres pétroliers sont publiés et consultables gratuitement au Journal Officiel après la décision du Ministère des Mines et de l’Energie ou par décret pris en Conseil de Ministres</t>
  </si>
  <si>
    <t>Section 5,2,5</t>
  </si>
  <si>
    <t>Rapport ITIE
Pour les arrêtés d’octroi des titres miniers émis par le Ministre chargé des Mines sont publiés sur le site officiel de la DGMG</t>
  </si>
  <si>
    <t>Section 5.1.5 et Section 5.2.5</t>
  </si>
  <si>
    <t xml:space="preserve">Rapport ITIE
</t>
  </si>
  <si>
    <t>Section 5.6</t>
  </si>
  <si>
    <t>Section 5.1.6 et section 5.2.6</t>
  </si>
  <si>
    <t>Section 5.1.1 et section 5.2.1</t>
  </si>
  <si>
    <t>Section 5.1.10</t>
  </si>
  <si>
    <t>Section 7.4.1</t>
  </si>
  <si>
    <t>Phosphates de calcium naturels (2510), volume</t>
  </si>
  <si>
    <t>Calcaire (2521), volume</t>
  </si>
  <si>
    <t>Autres (2617), volume</t>
  </si>
  <si>
    <t>Argile (2509), volume</t>
  </si>
  <si>
    <t>Dolomite (2518), volume</t>
  </si>
  <si>
    <t>XAF</t>
  </si>
  <si>
    <t>Sm3 (Eau)</t>
  </si>
  <si>
    <t>Tonnes (Clinker)</t>
  </si>
  <si>
    <t xml:space="preserve">La valeur de clinker n'a pas été communiqué par la société
</t>
  </si>
  <si>
    <t>Section 7.4.2</t>
  </si>
  <si>
    <t>Section 7.1</t>
  </si>
  <si>
    <t>Section 4.6</t>
  </si>
  <si>
    <t>Section 4.2.1</t>
  </si>
  <si>
    <t>Section 4.2.3</t>
  </si>
  <si>
    <t>Non applicable</t>
  </si>
  <si>
    <t>Section 4</t>
  </si>
  <si>
    <t>Section 2.4.3</t>
  </si>
  <si>
    <t>Caisse Nationale de Sécurité Sociale (CNSS)</t>
  </si>
  <si>
    <t>Commissariat des Douanes et Droits Indirects (CDDI)</t>
  </si>
  <si>
    <t>Commissariat des Impôts (CI)</t>
  </si>
  <si>
    <t>Communes et Régions des localités minières</t>
  </si>
  <si>
    <t>Direction Générale des Mines et de la Géologie (DGMG)</t>
  </si>
  <si>
    <t>Direction Générale du travail et de lois Sociales (DGTLS)</t>
  </si>
  <si>
    <t>Direction Générale du Trésor et de la Comptabilité Publique (DGTCP)</t>
  </si>
  <si>
    <t>Administration centrale</t>
  </si>
  <si>
    <t>Société publique financière et Entreprise d'Etat</t>
  </si>
  <si>
    <t>NA</t>
  </si>
  <si>
    <t xml:space="preserve">Direction Générale des Mines et de la Géologie (DGMG)
</t>
  </si>
  <si>
    <t xml:space="preserve">Commissariat des Impôts (CI)
</t>
  </si>
  <si>
    <t xml:space="preserve">Commissariat des Douanes et Droits Indirects (CDDI)
</t>
  </si>
  <si>
    <t xml:space="preserve">Direction Générale du Trésor et de la Comptabilité Publique (DGTCP)
</t>
  </si>
  <si>
    <t xml:space="preserve">Agence Nationale de Gestion de l'Environnement (ANGE)
</t>
  </si>
  <si>
    <t xml:space="preserve">Direction Générale du travail et de lois Sociales (DGTLS)
</t>
  </si>
  <si>
    <t xml:space="preserve">Caisse Nationale de Sécurité Sociale (CNSS)
</t>
  </si>
  <si>
    <t xml:space="preserve">Communes et régions des localités minières
</t>
  </si>
  <si>
    <t>SCANTOGO MINES</t>
  </si>
  <si>
    <t>WACEM SA</t>
  </si>
  <si>
    <t>SNPT</t>
  </si>
  <si>
    <t>MIDNIGHT SUN SA</t>
  </si>
  <si>
    <t>TDE SA</t>
  </si>
  <si>
    <t>Privée</t>
  </si>
  <si>
    <t>1000145152</t>
  </si>
  <si>
    <t>Exploitation minière à grande échelle</t>
  </si>
  <si>
    <t>Exploitation de matériaux de construction</t>
  </si>
  <si>
    <t>Exploitation de nappe souterraine</t>
  </si>
  <si>
    <t>Minier</t>
  </si>
  <si>
    <t>Non cotée</t>
  </si>
  <si>
    <t>N/A</t>
  </si>
  <si>
    <t>Non communiqué</t>
  </si>
  <si>
    <t>NON</t>
  </si>
  <si>
    <t>Droits de douane et autres droits d’importation (1151E)</t>
  </si>
  <si>
    <t xml:space="preserve">Droit de Douane </t>
  </si>
  <si>
    <t>Taxe sur la Valeur Ajoutée (TVA) au cordon douanier</t>
  </si>
  <si>
    <t>Frais d’instruction du dossier</t>
  </si>
  <si>
    <t>Droits Fixes</t>
  </si>
  <si>
    <t>Redevances Superficiaires</t>
  </si>
  <si>
    <t>Frais administratifs pour services gouvernementaux (1422E)</t>
  </si>
  <si>
    <t xml:space="preserve">Droits d’enregistrement </t>
  </si>
  <si>
    <t>Cotisations patronales à la sécurité sociale (1212E)</t>
  </si>
  <si>
    <t>Cotisations sociales</t>
  </si>
  <si>
    <t>Impôts généraux sur les biens et services (TVA, taxes sur les ventes, taxes sur le chiffre d’affaires)(1141E)</t>
  </si>
  <si>
    <t xml:space="preserve">Taxe sur la Valeur Ajoutée </t>
  </si>
  <si>
    <t>Impôts ordinaires sur le revenu, le bénéfice et les plus-values (1112E1)</t>
  </si>
  <si>
    <t xml:space="preserve">Impôt sur les Sociétés </t>
  </si>
  <si>
    <t xml:space="preserve">Impôt sur le Revenu des Capitaux Mobiliers </t>
  </si>
  <si>
    <t xml:space="preserve">Impôt Minimum Forfaitaire </t>
  </si>
  <si>
    <t xml:space="preserve">Taxe professionnelle </t>
  </si>
  <si>
    <t xml:space="preserve">Retenue sur prestation de services </t>
  </si>
  <si>
    <t>Redressements fiscaux et pénalités payés au CI</t>
  </si>
  <si>
    <t>Impôts sur la masse salariale et la force de travail (112E)</t>
  </si>
  <si>
    <t>Taxes d'autorisation d'embauche</t>
  </si>
  <si>
    <t>Direction Générale du Travail et de Lois Sociales (DGTLS)</t>
  </si>
  <si>
    <t>Frais d'attestation de paiement de créance de salaire</t>
  </si>
  <si>
    <t>Frais de certification de la qualité de documents</t>
  </si>
  <si>
    <t>Impôts sur la propriété (113E)</t>
  </si>
  <si>
    <t xml:space="preserve">Taxes Foncières </t>
  </si>
  <si>
    <t xml:space="preserve">Retenue sur loyer </t>
  </si>
  <si>
    <t>Paiements directs aux communes et aux régions</t>
  </si>
  <si>
    <t>Autres</t>
  </si>
  <si>
    <t>Redevances (1415E1)</t>
  </si>
  <si>
    <t xml:space="preserve">Redevances Minières </t>
  </si>
  <si>
    <t xml:space="preserve">Taxe d'enlèvement d'ordure </t>
  </si>
  <si>
    <t xml:space="preserve">Taxe sur la Fabrication et la commercialisation des boissons </t>
  </si>
  <si>
    <t>Taxes sur les véhicules à moteur (11451E)</t>
  </si>
  <si>
    <t xml:space="preserve">Taxes sur les véhicules </t>
  </si>
  <si>
    <t>Provenant de la participation de l’État (1412E2)</t>
  </si>
  <si>
    <t>Dividendes</t>
  </si>
  <si>
    <t>Mines</t>
  </si>
  <si>
    <t>Impôt sur le Revenu des Personnes Physiques IRPP/IRTS</t>
  </si>
  <si>
    <t xml:space="preserve">Taxes sur Salaires </t>
  </si>
  <si>
    <t xml:space="preserve">Taxes Complémentaires sur Salaire </t>
  </si>
  <si>
    <t xml:space="preserve">Autres paiements </t>
  </si>
  <si>
    <t>Redevances  Superficiaires</t>
  </si>
  <si>
    <t>Redevances Minières (Royalties)</t>
  </si>
  <si>
    <t>Impôt sur les Sociétés (IS)</t>
  </si>
  <si>
    <t>Impôt sur le Revenu des Capitaux  Mobiliers (IRCM)</t>
  </si>
  <si>
    <t>Impôt Minimum Forfaitaire (IMF)</t>
  </si>
  <si>
    <t>Taxe professionnelle (TP)</t>
  </si>
  <si>
    <t>Taxes Foncières (TF)</t>
  </si>
  <si>
    <t>Taxes sur Salaires (TS)</t>
  </si>
  <si>
    <t>Taxe sur la Valeur Ajoutée (TVA)</t>
  </si>
  <si>
    <t>Retenue sur prestation de services (RSPS)</t>
  </si>
  <si>
    <t>Retenue sur loyer (RSL)</t>
  </si>
  <si>
    <t>Droits d’enregistrement</t>
  </si>
  <si>
    <t>Droit de Douane (DD-RS-PCS-PC-RI et autres)</t>
  </si>
  <si>
    <t>N</t>
  </si>
  <si>
    <t>NON APPLICABLE</t>
  </si>
  <si>
    <t>Section 5.1.9 et  Section 5.2.9</t>
  </si>
  <si>
    <t>Section 5.1.6 et  Section 5.2.6</t>
  </si>
  <si>
    <t xml:space="preserve">OUI </t>
  </si>
  <si>
    <t xml:space="preserve">Sur les cinq (05) sociétés ayant soumis des formulaires de déclaration pour 2021, quatre (04) sociétés ne se sont pas conformées avec la procédure convenue pour assurer la fiabilité et la certification des données, soit partiellement soit totalement. 
</t>
  </si>
  <si>
    <t>Section 5;3</t>
  </si>
  <si>
    <t>Section 5.3.1</t>
  </si>
  <si>
    <t>Section 5.4</t>
  </si>
  <si>
    <t>Milliard XOF</t>
  </si>
  <si>
    <t>Section 5.4.2</t>
  </si>
  <si>
    <t>Section 5.4.1</t>
  </si>
  <si>
    <t>Section 5.4.3</t>
  </si>
  <si>
    <t>-</t>
  </si>
  <si>
    <t>Sans objet</t>
  </si>
  <si>
    <t>Pleinement respectée</t>
  </si>
  <si>
    <t>526 553 654</t>
  </si>
  <si>
    <t>FCFA</t>
  </si>
  <si>
    <t>Section 5.2 et Annexe 5</t>
  </si>
  <si>
    <t xml:space="preserve">69 166 048   </t>
  </si>
  <si>
    <t>4 574 048</t>
  </si>
  <si>
    <t>Section 7.3</t>
  </si>
  <si>
    <t>305 948</t>
  </si>
  <si>
    <t>Section 5.3</t>
  </si>
  <si>
    <t>Section 5.3.4</t>
  </si>
  <si>
    <t>Déclaration ITIE et systématiquement divulgué</t>
  </si>
  <si>
    <t>116 164 589</t>
  </si>
  <si>
    <t>Section 4.3.6 &amp; 6.1.2</t>
  </si>
  <si>
    <t>Section 6.1.2</t>
  </si>
  <si>
    <t>Section 5.2.7</t>
  </si>
  <si>
    <t>rached.maalej@posidev.uk</t>
  </si>
  <si>
    <t xml:space="preserve"> </t>
  </si>
  <si>
    <t>Patente</t>
  </si>
  <si>
    <t>Retenues sur les Traitements et Salaires</t>
  </si>
  <si>
    <t>Taxe Complémentaire à l’Impôt sur le Revenu</t>
  </si>
  <si>
    <t>Taxe d'Enlèvement des Ordures</t>
  </si>
  <si>
    <t>Prélèvement National de Solidarité</t>
  </si>
  <si>
    <t>Prélèvement de l'Union Africaine</t>
  </si>
  <si>
    <t>Taxe sur la délivrance de conformité environnementale</t>
  </si>
  <si>
    <t>Certificat de régularisation environnementale</t>
  </si>
  <si>
    <t>Frais d'étude et de visa des règlements intérieurs</t>
  </si>
  <si>
    <t>Cotisations sociales salariales</t>
  </si>
  <si>
    <t>Cotisations sociales patronales</t>
  </si>
  <si>
    <t>Decrét 2021-039/PR</t>
  </si>
  <si>
    <t>oui</t>
  </si>
  <si>
    <t>Si oui, combien le gouvernement a-t-il transféré à l’administration locale 1 (Dankpen 2 (Namon)) au cours de la période sous revue ?</t>
  </si>
  <si>
    <t>Si oui, combien le gouvernement a-t-il transféré à l’administration locale 2 (VO 3) au cours de la période sous revue ?</t>
  </si>
  <si>
    <t>Si oui, combien le gouvernement a-t-il transféré à l’administration locale 3 (VO 4) au cours de la période sous revue ?</t>
  </si>
  <si>
    <t>Si oui, combien le gouvernement a-t-il transféré à l’administration locale 4 (YOTO 1) au cours de la période sous revue ?</t>
  </si>
  <si>
    <t>Si oui, combien le gouvernement a-t-il transféré à l’administration locale 5 (YOTO 3) au cours de la période sous revue ?</t>
  </si>
  <si>
    <t>Si oui, combien le gouvernement a-t-il transféré à l’administration locale 6 (KOZAH 2) au cours de la période sous revue ?</t>
  </si>
  <si>
    <t>Si oui, combien le gouvernement a-t-il transféré à l’administration locale 7 (KOZAH 3) au cours de la période sous revue ?</t>
  </si>
  <si>
    <t>Si oui, combien le gouvernement a-t-il transféré à l’administration locale 8 (TCHAOUDJO 3) au cours de la période sous revue ?</t>
  </si>
  <si>
    <t>Si oui, combien le gouvernement a-t-il transféré à l’administration locale 9 (BLITTA 2) au cours de la période sous revue ?</t>
  </si>
  <si>
    <t>Si oui, combien le gouvernement a-t-il transféré à l’administration locale 10 (BLITTA 3) au cours de la période sous revue ?</t>
  </si>
  <si>
    <t>Si oui, combien le gouvernement devrait-il avoir transféré selon la formule de partage des revenus pour les administrations locales ?</t>
  </si>
  <si>
    <t>Section 7.4.1 Tableau 55</t>
  </si>
  <si>
    <t>Total revenus</t>
  </si>
  <si>
    <t>Total déclaration paiement des sociétés réconciliés</t>
  </si>
  <si>
    <t>Différence</t>
  </si>
  <si>
    <t>Déclaration unilatérale par l'entité gouvernementale (b)</t>
  </si>
  <si>
    <t>Déclaration unilatérale par les sociétés©</t>
  </si>
  <si>
    <t>Ecart Final</t>
  </si>
  <si>
    <t>62,56</t>
  </si>
  <si>
    <t>Modèle de cartographie de la transparence pour les divulgations ITIE - Togo exercise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</si>
</sst>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_ * #,##0.00_ ;_ * \-#,##0.00_ ;_ * &quot;-&quot;??_ ;_ @_ "/>
    <numFmt numFmtId="166" formatCode="_ * #,##0_ ;_ * \-#,##0_ ;_ * &quot;-&quot;??_ ;_ @_ "/>
    <numFmt numFmtId="167" formatCode="yyyy\-mm\-dd"/>
    <numFmt numFmtId="168" formatCode="_ * #,##0.0000_ ;_ * \-#,##0.0000_ ;_ * &quot;-&quot;??_ ;_ @_ "/>
    <numFmt numFmtId="169" formatCode="0.0%"/>
  </numFmts>
  <fonts count="78" x14ac:knownFonts="1">
    <font>
      <sz val="12"/>
      <color theme="1"/>
      <name val="Calibri"/>
      <family val="2"/>
      <scheme val="minor"/>
    </font>
    <font>
      <sz val="11"/>
      <color theme="1"/>
      <name val="Franklin Gothic Book"/>
      <family val="2"/>
    </font>
    <font>
      <sz val="11"/>
      <color theme="1"/>
      <name val="Franklin Gothic Book"/>
      <family val="2"/>
    </font>
    <font>
      <sz val="12"/>
      <color theme="1"/>
      <name val="Calibri"/>
      <family val="2"/>
      <scheme val="minor"/>
    </font>
    <font>
      <b/>
      <sz val="12"/>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u/>
      <sz val="11"/>
      <color rgb="FF188FBB"/>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u/>
      <sz val="11"/>
      <color rgb="FF000000"/>
      <name val="Franklin Gothic Book"/>
      <family val="2"/>
    </font>
    <font>
      <u/>
      <sz val="11"/>
      <color theme="1"/>
      <name val="Franklin Gothic Book"/>
      <family val="2"/>
    </font>
    <font>
      <b/>
      <sz val="20"/>
      <color rgb="FF000000"/>
      <name val="Franklin Gothic Book"/>
      <family val="2"/>
    </font>
    <font>
      <b/>
      <sz val="20"/>
      <color theme="1"/>
      <name val="Franklin Gothic Book"/>
      <family val="2"/>
    </font>
    <font>
      <i/>
      <sz val="12"/>
      <color rgb="FF000000"/>
      <name val="Calibri"/>
      <family val="2"/>
      <scheme val="minor"/>
    </font>
    <font>
      <b/>
      <i/>
      <u/>
      <sz val="12"/>
      <color theme="1"/>
      <name val="Franklin Gothic Book"/>
      <family val="2"/>
    </font>
    <font>
      <b/>
      <i/>
      <u/>
      <sz val="12"/>
      <color rgb="FF000000"/>
      <name val="Franklin Gothic Book"/>
      <family val="2"/>
    </font>
    <font>
      <sz val="11"/>
      <color theme="1"/>
      <name val="Franklin Gothic Book"/>
      <family val="2"/>
    </font>
    <font>
      <i/>
      <sz val="11"/>
      <color theme="1"/>
      <name val="Franklin Gothic Book"/>
    </font>
    <font>
      <sz val="11"/>
      <color theme="1"/>
      <name val="Franklin Gothic Book"/>
    </font>
    <font>
      <i/>
      <sz val="10.5"/>
      <color theme="1"/>
      <name val="Franklin Gothic Book"/>
      <family val="2"/>
    </font>
    <font>
      <i/>
      <sz val="11"/>
      <color rgb="FFFF0000"/>
      <name val="Franklin Gothic Book"/>
      <family val="2"/>
    </font>
    <font>
      <sz val="10"/>
      <color theme="1"/>
      <name val="Trebuchet MS"/>
      <family val="2"/>
    </font>
  </fonts>
  <fills count="16">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rgb="FFF7A516"/>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s>
  <borders count="76">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style="hair">
        <color auto="1"/>
      </top>
      <bottom style="thin">
        <color auto="1"/>
      </bottom>
      <diagonal/>
    </border>
    <border>
      <left style="hair">
        <color auto="1"/>
      </left>
      <right/>
      <top/>
      <bottom style="hair">
        <color auto="1"/>
      </bottom>
      <diagonal/>
    </border>
    <border>
      <left/>
      <right style="hair">
        <color auto="1"/>
      </right>
      <top style="hair">
        <color auto="1"/>
      </top>
      <bottom style="thin">
        <color auto="1"/>
      </bottom>
      <diagonal/>
    </border>
    <border>
      <left style="dashed">
        <color indexed="64"/>
      </left>
      <right/>
      <top/>
      <bottom/>
      <diagonal/>
    </border>
    <border>
      <left style="dashed">
        <color indexed="64"/>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bottom/>
      <diagonal/>
    </border>
    <border>
      <left style="dashed">
        <color indexed="64"/>
      </left>
      <right style="dashed">
        <color indexed="64"/>
      </right>
      <top style="dashed">
        <color indexed="64"/>
      </top>
      <bottom style="thin">
        <color indexed="64"/>
      </bottom>
      <diagonal/>
    </border>
    <border>
      <left/>
      <right style="dashed">
        <color indexed="64"/>
      </right>
      <top/>
      <bottom style="thin">
        <color indexed="64"/>
      </bottom>
      <diagonal/>
    </border>
    <border>
      <left style="hair">
        <color auto="1"/>
      </left>
      <right/>
      <top style="hair">
        <color auto="1"/>
      </top>
      <bottom style="hair">
        <color auto="1"/>
      </bottom>
      <diagonal/>
    </border>
  </borders>
  <cellStyleXfs count="9">
    <xf numFmtId="0" fontId="0" fillId="0" borderId="0"/>
    <xf numFmtId="0" fontId="5" fillId="0" borderId="0" applyNumberFormat="0" applyFill="0" applyBorder="0" applyAlignment="0" applyProtection="0"/>
    <xf numFmtId="0" fontId="3" fillId="0" borderId="0"/>
    <xf numFmtId="0" fontId="5" fillId="0" borderId="0" applyNumberFormat="0" applyFill="0" applyBorder="0" applyAlignment="0" applyProtection="0"/>
    <xf numFmtId="0" fontId="25" fillId="0" borderId="0" applyNumberFormat="0" applyFill="0" applyBorder="0" applyAlignment="0" applyProtection="0"/>
    <xf numFmtId="165" fontId="32" fillId="0" borderId="0" applyFont="0" applyFill="0" applyBorder="0" applyAlignment="0" applyProtection="0"/>
    <xf numFmtId="0" fontId="32" fillId="0" borderId="0"/>
    <xf numFmtId="0" fontId="42" fillId="0" borderId="0" applyNumberFormat="0" applyFill="0" applyBorder="0" applyAlignment="0" applyProtection="0"/>
    <xf numFmtId="0" fontId="77" fillId="0" borderId="0"/>
  </cellStyleXfs>
  <cellXfs count="477">
    <xf numFmtId="0" fontId="0" fillId="0" borderId="0" xfId="0"/>
    <xf numFmtId="0" fontId="6" fillId="0" borderId="0" xfId="0" applyFont="1"/>
    <xf numFmtId="0" fontId="7" fillId="0" borderId="0" xfId="2" applyFont="1" applyAlignment="1">
      <alignment horizontal="left" vertical="center"/>
    </xf>
    <xf numFmtId="0" fontId="8" fillId="0" borderId="0" xfId="2" applyFont="1" applyAlignment="1">
      <alignment horizontal="left" vertical="center"/>
    </xf>
    <xf numFmtId="0" fontId="9" fillId="0" borderId="0" xfId="2" applyFont="1" applyAlignment="1">
      <alignment horizontal="left" vertical="center"/>
    </xf>
    <xf numFmtId="0" fontId="10" fillId="0" borderId="0" xfId="2" applyFont="1" applyAlignment="1">
      <alignment horizontal="left" vertical="center"/>
    </xf>
    <xf numFmtId="0" fontId="11" fillId="3" borderId="3" xfId="2" applyFont="1" applyFill="1" applyBorder="1" applyAlignment="1">
      <alignment vertical="center" wrapText="1"/>
    </xf>
    <xf numFmtId="0" fontId="10" fillId="0" borderId="8" xfId="2" applyFont="1" applyBorder="1" applyAlignment="1">
      <alignment horizontal="left" vertical="center"/>
    </xf>
    <xf numFmtId="0" fontId="11" fillId="3" borderId="8" xfId="2" applyFont="1" applyFill="1" applyBorder="1" applyAlignment="1">
      <alignment vertical="center" wrapText="1"/>
    </xf>
    <xf numFmtId="0" fontId="0" fillId="0" borderId="10" xfId="0" applyBorder="1"/>
    <xf numFmtId="0" fontId="10" fillId="0" borderId="10" xfId="2" applyFont="1" applyBorder="1" applyAlignment="1">
      <alignment horizontal="left" vertical="center"/>
    </xf>
    <xf numFmtId="0" fontId="11" fillId="3" borderId="10" xfId="2" applyFont="1" applyFill="1" applyBorder="1" applyAlignment="1">
      <alignment vertical="center" wrapText="1"/>
    </xf>
    <xf numFmtId="0" fontId="0" fillId="0" borderId="0" xfId="0" applyAlignment="1">
      <alignment horizontal="left"/>
    </xf>
    <xf numFmtId="0" fontId="10" fillId="0" borderId="8" xfId="2" applyFont="1" applyBorder="1" applyAlignment="1">
      <alignment vertical="center"/>
    </xf>
    <xf numFmtId="0" fontId="11" fillId="0" borderId="6" xfId="2" applyFont="1" applyBorder="1" applyAlignment="1">
      <alignment horizontal="left" vertical="center" wrapText="1" indent="1"/>
    </xf>
    <xf numFmtId="0" fontId="11" fillId="0" borderId="8" xfId="2" applyFont="1" applyBorder="1" applyAlignment="1">
      <alignment horizontal="left" vertical="center" wrapText="1" indent="1"/>
    </xf>
    <xf numFmtId="0" fontId="11" fillId="0" borderId="8" xfId="2" applyFont="1" applyBorder="1" applyAlignment="1">
      <alignment horizontal="left" vertical="center" wrapText="1" indent="3"/>
    </xf>
    <xf numFmtId="0" fontId="11" fillId="0" borderId="10" xfId="2" applyFont="1" applyBorder="1" applyAlignment="1">
      <alignment horizontal="left" vertical="center" wrapText="1" indent="3"/>
    </xf>
    <xf numFmtId="0" fontId="13" fillId="0" borderId="6" xfId="1" applyFont="1" applyFill="1" applyBorder="1" applyAlignment="1">
      <alignment horizontal="left" vertical="center" wrapText="1"/>
    </xf>
    <xf numFmtId="0" fontId="11" fillId="0" borderId="8" xfId="2" applyFont="1" applyBorder="1" applyAlignment="1">
      <alignment vertical="center" wrapText="1"/>
    </xf>
    <xf numFmtId="0" fontId="21" fillId="0" borderId="0" xfId="2" applyFont="1" applyAlignment="1">
      <alignment horizontal="left" vertical="center" wrapText="1"/>
    </xf>
    <xf numFmtId="0" fontId="21" fillId="0" borderId="11" xfId="2" applyFont="1" applyBorder="1" applyAlignment="1">
      <alignment horizontal="left" vertical="center" wrapText="1"/>
    </xf>
    <xf numFmtId="0" fontId="22" fillId="4" borderId="11" xfId="2" applyFont="1" applyFill="1" applyBorder="1" applyAlignment="1">
      <alignment horizontal="left" vertical="center" wrapText="1"/>
    </xf>
    <xf numFmtId="0" fontId="7" fillId="0" borderId="8" xfId="2" applyFont="1" applyBorder="1" applyAlignment="1">
      <alignment horizontal="left" vertical="center"/>
    </xf>
    <xf numFmtId="0" fontId="21" fillId="0" borderId="8" xfId="2" applyFont="1" applyBorder="1" applyAlignment="1">
      <alignment horizontal="left" vertical="center" wrapText="1"/>
    </xf>
    <xf numFmtId="0" fontId="0" fillId="0" borderId="8" xfId="0" applyBorder="1"/>
    <xf numFmtId="0" fontId="0" fillId="0" borderId="8" xfId="0" applyBorder="1" applyAlignment="1">
      <alignment vertical="center"/>
    </xf>
    <xf numFmtId="0" fontId="18" fillId="0" borderId="0" xfId="2" applyFont="1" applyAlignment="1">
      <alignment horizontal="left" vertical="center" wrapText="1"/>
    </xf>
    <xf numFmtId="0" fontId="22" fillId="4" borderId="0" xfId="2" applyFont="1" applyFill="1" applyAlignment="1">
      <alignment horizontal="left" vertical="center" wrapText="1"/>
    </xf>
    <xf numFmtId="0" fontId="4" fillId="0" borderId="0" xfId="0" applyFont="1"/>
    <xf numFmtId="0" fontId="7" fillId="0" borderId="6" xfId="2" applyFont="1" applyBorder="1" applyAlignment="1">
      <alignment horizontal="left" vertical="center" wrapText="1"/>
    </xf>
    <xf numFmtId="0" fontId="9" fillId="0" borderId="6" xfId="2" applyFont="1" applyBorder="1" applyAlignment="1">
      <alignment horizontal="left" vertical="center" wrapText="1"/>
    </xf>
    <xf numFmtId="0" fontId="8" fillId="0" borderId="8" xfId="2" applyFont="1" applyBorder="1" applyAlignment="1">
      <alignment horizontal="left" vertical="center"/>
    </xf>
    <xf numFmtId="0" fontId="9" fillId="0" borderId="8" xfId="2" applyFont="1" applyBorder="1" applyAlignment="1">
      <alignment horizontal="left" vertical="center"/>
    </xf>
    <xf numFmtId="0" fontId="7" fillId="0" borderId="10" xfId="2" applyFont="1" applyBorder="1" applyAlignment="1">
      <alignment horizontal="left" vertical="center"/>
    </xf>
    <xf numFmtId="0" fontId="7" fillId="0" borderId="5" xfId="2" applyFont="1" applyBorder="1" applyAlignment="1">
      <alignment horizontal="left" vertical="center"/>
    </xf>
    <xf numFmtId="0" fontId="8" fillId="0" borderId="6" xfId="2" applyFont="1" applyBorder="1" applyAlignment="1">
      <alignment horizontal="left" vertical="center"/>
    </xf>
    <xf numFmtId="0" fontId="7" fillId="0" borderId="6" xfId="2" applyFont="1" applyBorder="1" applyAlignment="1">
      <alignment horizontal="left" vertical="center"/>
    </xf>
    <xf numFmtId="0" fontId="12" fillId="0" borderId="8" xfId="1" applyFont="1" applyFill="1" applyBorder="1" applyAlignment="1">
      <alignment horizontal="left" vertical="center" wrapText="1" indent="1"/>
    </xf>
    <xf numFmtId="0" fontId="12" fillId="0" borderId="8" xfId="1" applyFont="1" applyFill="1" applyBorder="1" applyAlignment="1">
      <alignment horizontal="left" vertical="center" wrapText="1" indent="2"/>
    </xf>
    <xf numFmtId="0" fontId="7" fillId="0" borderId="7" xfId="2" applyFont="1" applyBorder="1" applyAlignment="1">
      <alignment horizontal="left" vertical="center"/>
    </xf>
    <xf numFmtId="0" fontId="20" fillId="0" borderId="8" xfId="2" applyFont="1" applyBorder="1" applyAlignment="1">
      <alignment horizontal="left" vertical="center" wrapText="1"/>
    </xf>
    <xf numFmtId="0" fontId="22" fillId="4" borderId="8" xfId="2" applyFont="1" applyFill="1" applyBorder="1" applyAlignment="1">
      <alignment horizontal="left" vertical="center" wrapText="1"/>
    </xf>
    <xf numFmtId="0" fontId="12" fillId="0" borderId="10" xfId="1" applyFont="1" applyFill="1" applyBorder="1" applyAlignment="1">
      <alignment horizontal="left" vertical="center" wrapText="1" indent="1"/>
    </xf>
    <xf numFmtId="0" fontId="12" fillId="0" borderId="8" xfId="1" applyFont="1" applyFill="1" applyBorder="1" applyAlignment="1">
      <alignment horizontal="left" vertical="center" wrapText="1" indent="3"/>
    </xf>
    <xf numFmtId="0" fontId="0" fillId="0" borderId="9" xfId="0" applyBorder="1"/>
    <xf numFmtId="0" fontId="12" fillId="0" borderId="10" xfId="1" applyFont="1" applyFill="1" applyBorder="1" applyAlignment="1">
      <alignment horizontal="left" vertical="center" wrapText="1" indent="3"/>
    </xf>
    <xf numFmtId="0" fontId="21" fillId="0" borderId="10" xfId="2" applyFont="1" applyBorder="1" applyAlignment="1">
      <alignment horizontal="left" vertical="center" wrapText="1"/>
    </xf>
    <xf numFmtId="0" fontId="11" fillId="0" borderId="8" xfId="2" applyFont="1" applyBorder="1" applyAlignment="1">
      <alignment horizontal="left" vertical="center" indent="1"/>
    </xf>
    <xf numFmtId="0" fontId="11" fillId="0" borderId="8" xfId="2" applyFont="1" applyBorder="1" applyAlignment="1">
      <alignment horizontal="left" vertical="center" indent="3"/>
    </xf>
    <xf numFmtId="0" fontId="14" fillId="3" borderId="8" xfId="2" applyFont="1" applyFill="1" applyBorder="1" applyAlignment="1">
      <alignment vertical="center"/>
    </xf>
    <xf numFmtId="0" fontId="12" fillId="0" borderId="8" xfId="1" applyFont="1" applyFill="1" applyBorder="1" applyAlignment="1">
      <alignment horizontal="left" vertical="center" wrapText="1"/>
    </xf>
    <xf numFmtId="0" fontId="9" fillId="0" borderId="5" xfId="2" applyFont="1" applyBorder="1" applyAlignment="1">
      <alignment horizontal="left" vertical="center"/>
    </xf>
    <xf numFmtId="0" fontId="9" fillId="0" borderId="7" xfId="2" applyFont="1" applyBorder="1" applyAlignment="1">
      <alignment horizontal="left" vertical="center"/>
    </xf>
    <xf numFmtId="0" fontId="18" fillId="0" borderId="7" xfId="2" applyFont="1" applyBorder="1" applyAlignment="1">
      <alignment horizontal="left" vertical="center"/>
    </xf>
    <xf numFmtId="0" fontId="10" fillId="0" borderId="14" xfId="2" applyFont="1" applyBorder="1" applyAlignment="1">
      <alignment horizontal="left" vertical="center"/>
    </xf>
    <xf numFmtId="0" fontId="21" fillId="0" borderId="14" xfId="2" applyFont="1" applyBorder="1" applyAlignment="1">
      <alignment horizontal="left" vertical="center" wrapText="1"/>
    </xf>
    <xf numFmtId="0" fontId="11" fillId="3" borderId="14" xfId="2" applyFont="1" applyFill="1" applyBorder="1" applyAlignment="1">
      <alignment vertical="center" wrapText="1"/>
    </xf>
    <xf numFmtId="0" fontId="0" fillId="0" borderId="14" xfId="0" applyBorder="1"/>
    <xf numFmtId="0" fontId="12" fillId="0" borderId="14" xfId="1" applyFont="1" applyFill="1" applyBorder="1" applyAlignment="1">
      <alignment horizontal="left" vertical="center" wrapText="1" indent="3"/>
    </xf>
    <xf numFmtId="0" fontId="14" fillId="0" borderId="8" xfId="2" applyFont="1" applyBorder="1" applyAlignment="1">
      <alignment horizontal="left" vertical="center" wrapText="1"/>
    </xf>
    <xf numFmtId="0" fontId="0" fillId="0" borderId="7" xfId="0" applyBorder="1"/>
    <xf numFmtId="0" fontId="10" fillId="0" borderId="8" xfId="0" applyFont="1" applyBorder="1"/>
    <xf numFmtId="0" fontId="21" fillId="0" borderId="8" xfId="2" applyFont="1" applyBorder="1" applyAlignment="1">
      <alignment horizontal="left" vertical="center"/>
    </xf>
    <xf numFmtId="0" fontId="11" fillId="0" borderId="8" xfId="2" applyFont="1" applyBorder="1" applyAlignment="1">
      <alignment horizontal="left" vertical="center" wrapText="1"/>
    </xf>
    <xf numFmtId="0" fontId="0" fillId="0" borderId="10" xfId="0" applyBorder="1" applyAlignment="1">
      <alignment wrapText="1"/>
    </xf>
    <xf numFmtId="0" fontId="11" fillId="0" borderId="14" xfId="2" applyFont="1" applyBorder="1" applyAlignment="1">
      <alignment horizontal="left" vertical="center" wrapText="1"/>
    </xf>
    <xf numFmtId="0" fontId="12" fillId="6" borderId="8" xfId="1" applyFont="1" applyFill="1" applyBorder="1" applyAlignment="1">
      <alignment horizontal="left" vertical="center" wrapText="1" indent="3"/>
    </xf>
    <xf numFmtId="0" fontId="4" fillId="0" borderId="7" xfId="0" applyFont="1" applyBorder="1" applyAlignment="1">
      <alignment horizontal="left" vertical="center" wrapText="1"/>
    </xf>
    <xf numFmtId="0" fontId="4" fillId="0" borderId="7" xfId="0" applyFont="1" applyBorder="1"/>
    <xf numFmtId="0" fontId="4" fillId="0" borderId="9" xfId="0" applyFont="1" applyBorder="1"/>
    <xf numFmtId="0" fontId="22" fillId="0" borderId="8" xfId="2" applyFont="1" applyBorder="1" applyAlignment="1">
      <alignment horizontal="left" vertical="center" wrapText="1"/>
    </xf>
    <xf numFmtId="0" fontId="8" fillId="0" borderId="6" xfId="2" applyFont="1" applyBorder="1" applyAlignment="1">
      <alignment horizontal="left" vertical="center" wrapText="1"/>
    </xf>
    <xf numFmtId="0" fontId="11" fillId="0" borderId="8" xfId="2" applyFont="1" applyBorder="1" applyAlignment="1">
      <alignment vertical="center"/>
    </xf>
    <xf numFmtId="0" fontId="19" fillId="0" borderId="8" xfId="0" applyFont="1" applyBorder="1" applyAlignment="1">
      <alignment vertical="center"/>
    </xf>
    <xf numFmtId="0" fontId="19" fillId="0" borderId="8" xfId="0" applyFont="1" applyBorder="1" applyAlignment="1">
      <alignment vertical="center" wrapText="1"/>
    </xf>
    <xf numFmtId="0" fontId="4" fillId="0" borderId="7" xfId="0" applyFont="1" applyBorder="1" applyAlignment="1">
      <alignment vertical="center"/>
    </xf>
    <xf numFmtId="0" fontId="0" fillId="0" borderId="10" xfId="0" applyBorder="1" applyAlignment="1">
      <alignment horizontal="left"/>
    </xf>
    <xf numFmtId="0" fontId="11" fillId="3" borderId="8" xfId="2" applyFont="1" applyFill="1" applyBorder="1" applyAlignment="1">
      <alignment horizontal="center" vertical="center" wrapText="1"/>
    </xf>
    <xf numFmtId="0" fontId="21" fillId="0" borderId="0" xfId="2" applyFont="1" applyAlignment="1">
      <alignment horizontal="left" vertical="center"/>
    </xf>
    <xf numFmtId="0" fontId="19" fillId="0" borderId="0" xfId="2" applyFont="1" applyAlignment="1">
      <alignment horizontal="left" vertical="center"/>
    </xf>
    <xf numFmtId="0" fontId="18" fillId="0" borderId="0" xfId="2" applyFont="1" applyAlignment="1">
      <alignment horizontal="left" vertical="center"/>
    </xf>
    <xf numFmtId="0" fontId="31" fillId="0" borderId="0" xfId="2" applyFont="1" applyAlignment="1">
      <alignment vertical="center"/>
    </xf>
    <xf numFmtId="0" fontId="19" fillId="0" borderId="0" xfId="2" applyFont="1" applyAlignment="1">
      <alignment vertical="center"/>
    </xf>
    <xf numFmtId="165" fontId="19" fillId="0" borderId="0" xfId="5" applyFont="1" applyFill="1" applyAlignment="1">
      <alignment horizontal="left" vertical="center"/>
    </xf>
    <xf numFmtId="0" fontId="19" fillId="9" borderId="25" xfId="2" applyFont="1" applyFill="1" applyBorder="1" applyAlignment="1">
      <alignment vertical="center"/>
    </xf>
    <xf numFmtId="0" fontId="19" fillId="7" borderId="26" xfId="2" applyFont="1" applyFill="1" applyBorder="1" applyAlignment="1">
      <alignment vertical="center"/>
    </xf>
    <xf numFmtId="0" fontId="19" fillId="9" borderId="27" xfId="2" applyFont="1" applyFill="1" applyBorder="1" applyAlignment="1">
      <alignment vertical="center"/>
    </xf>
    <xf numFmtId="166" fontId="19" fillId="0" borderId="0" xfId="5" applyNumberFormat="1" applyFont="1" applyFill="1" applyAlignment="1">
      <alignment horizontal="left" vertical="center"/>
    </xf>
    <xf numFmtId="0" fontId="10" fillId="0" borderId="0" xfId="6" applyFont="1"/>
    <xf numFmtId="0" fontId="11" fillId="0" borderId="28" xfId="2" applyFont="1" applyBorder="1" applyAlignment="1" applyProtection="1">
      <alignment vertical="center"/>
      <protection locked="0"/>
    </xf>
    <xf numFmtId="0" fontId="19" fillId="0" borderId="29" xfId="2" applyFont="1" applyBorder="1" applyAlignment="1">
      <alignment horizontal="left" vertical="center"/>
    </xf>
    <xf numFmtId="0" fontId="11" fillId="0" borderId="30" xfId="2" applyFont="1" applyBorder="1" applyAlignment="1">
      <alignment vertical="center"/>
    </xf>
    <xf numFmtId="0" fontId="19" fillId="0" borderId="31" xfId="2" applyFont="1" applyBorder="1" applyAlignment="1">
      <alignment horizontal="left" vertical="center"/>
    </xf>
    <xf numFmtId="0" fontId="43" fillId="0" borderId="0" xfId="7" applyFont="1"/>
    <xf numFmtId="0" fontId="18" fillId="10" borderId="29" xfId="6" applyFont="1" applyFill="1" applyBorder="1" applyAlignment="1">
      <alignment vertical="center"/>
    </xf>
    <xf numFmtId="0" fontId="20" fillId="0" borderId="0" xfId="2" applyFont="1" applyAlignment="1">
      <alignment vertical="center"/>
    </xf>
    <xf numFmtId="0" fontId="43" fillId="0" borderId="0" xfId="7" applyNumberFormat="1" applyFont="1"/>
    <xf numFmtId="0" fontId="44" fillId="0" borderId="38" xfId="6" applyFont="1" applyBorder="1"/>
    <xf numFmtId="165" fontId="18" fillId="0" borderId="39" xfId="5" applyFont="1" applyBorder="1"/>
    <xf numFmtId="0" fontId="45" fillId="0" borderId="0" xfId="6" applyFont="1"/>
    <xf numFmtId="0" fontId="18" fillId="7" borderId="0" xfId="6" applyFont="1" applyFill="1" applyAlignment="1">
      <alignment vertical="center"/>
    </xf>
    <xf numFmtId="0" fontId="19" fillId="7" borderId="0" xfId="2" applyFont="1" applyFill="1" applyAlignment="1">
      <alignment horizontal="left" vertical="center"/>
    </xf>
    <xf numFmtId="165" fontId="19" fillId="7" borderId="0" xfId="5" applyFont="1" applyFill="1" applyBorder="1" applyAlignment="1">
      <alignment horizontal="left" vertical="center"/>
    </xf>
    <xf numFmtId="0" fontId="18" fillId="7" borderId="23" xfId="2" applyFont="1" applyFill="1" applyBorder="1" applyAlignment="1">
      <alignment horizontal="left" vertical="center"/>
    </xf>
    <xf numFmtId="165" fontId="18" fillId="7" borderId="23" xfId="5" applyFont="1" applyFill="1" applyBorder="1" applyAlignment="1">
      <alignment horizontal="left" vertical="center"/>
    </xf>
    <xf numFmtId="0" fontId="19" fillId="7" borderId="40" xfId="2" applyFont="1" applyFill="1" applyBorder="1" applyAlignment="1">
      <alignment horizontal="left" vertical="center"/>
    </xf>
    <xf numFmtId="165" fontId="19" fillId="7" borderId="40" xfId="5" applyFont="1" applyFill="1" applyBorder="1" applyAlignment="1">
      <alignment horizontal="left" vertical="center"/>
    </xf>
    <xf numFmtId="164" fontId="45" fillId="0" borderId="0" xfId="6" applyNumberFormat="1" applyFont="1"/>
    <xf numFmtId="166" fontId="45" fillId="0" borderId="0" xfId="6" applyNumberFormat="1" applyFont="1"/>
    <xf numFmtId="0" fontId="18" fillId="0" borderId="42" xfId="6" applyFont="1" applyBorder="1"/>
    <xf numFmtId="165" fontId="18" fillId="0" borderId="0" xfId="5" applyFont="1" applyBorder="1"/>
    <xf numFmtId="0" fontId="18" fillId="0" borderId="0" xfId="6" applyFont="1"/>
    <xf numFmtId="0" fontId="18" fillId="0" borderId="38" xfId="6" applyFont="1" applyBorder="1"/>
    <xf numFmtId="0" fontId="49" fillId="0" borderId="0" xfId="2" applyFont="1" applyAlignment="1">
      <alignment horizontal="left" vertical="center"/>
    </xf>
    <xf numFmtId="0" fontId="50" fillId="0" borderId="0" xfId="2" applyFont="1" applyAlignment="1">
      <alignment horizontal="left" vertical="center"/>
    </xf>
    <xf numFmtId="0" fontId="51" fillId="0" borderId="0" xfId="2" applyFont="1" applyAlignment="1">
      <alignment horizontal="left" vertical="center"/>
    </xf>
    <xf numFmtId="0" fontId="51" fillId="3" borderId="43" xfId="2" applyFont="1" applyFill="1" applyBorder="1" applyAlignment="1">
      <alignment horizontal="left" vertical="center"/>
    </xf>
    <xf numFmtId="0" fontId="10" fillId="11" borderId="0" xfId="2" applyFont="1" applyFill="1" applyAlignment="1">
      <alignment horizontal="left" vertical="center"/>
    </xf>
    <xf numFmtId="0" fontId="52" fillId="2" borderId="43" xfId="2" applyFont="1" applyFill="1" applyBorder="1" applyAlignment="1">
      <alignment horizontal="left" vertical="center"/>
    </xf>
    <xf numFmtId="0" fontId="52" fillId="0" borderId="43" xfId="2" applyFont="1" applyBorder="1" applyAlignment="1">
      <alignment horizontal="left" vertical="center"/>
    </xf>
    <xf numFmtId="0" fontId="50" fillId="0" borderId="0" xfId="2" quotePrefix="1" applyFont="1" applyAlignment="1">
      <alignment horizontal="left" vertical="center"/>
    </xf>
    <xf numFmtId="0" fontId="28" fillId="0" borderId="0" xfId="2" applyFont="1" applyAlignment="1" applyProtection="1">
      <alignment vertical="center"/>
      <protection locked="0"/>
    </xf>
    <xf numFmtId="0" fontId="50" fillId="0" borderId="0" xfId="2" applyFont="1" applyAlignment="1">
      <alignment vertical="center"/>
    </xf>
    <xf numFmtId="0" fontId="53" fillId="0" borderId="0" xfId="2" applyFont="1" applyAlignment="1">
      <alignment horizontal="left" vertical="center"/>
    </xf>
    <xf numFmtId="0" fontId="8" fillId="0" borderId="29" xfId="2" applyFont="1" applyBorder="1" applyAlignment="1" applyProtection="1">
      <alignment horizontal="left" vertical="center"/>
      <protection locked="0"/>
    </xf>
    <xf numFmtId="0" fontId="7" fillId="0" borderId="29" xfId="2" applyFont="1" applyBorder="1" applyAlignment="1">
      <alignment horizontal="left" vertical="center"/>
    </xf>
    <xf numFmtId="0" fontId="8" fillId="0" borderId="29" xfId="2" applyFont="1" applyBorder="1" applyAlignment="1">
      <alignment horizontal="left" vertical="center"/>
    </xf>
    <xf numFmtId="0" fontId="9" fillId="0" borderId="29" xfId="2" applyFont="1" applyBorder="1" applyAlignment="1">
      <alignment horizontal="left" vertical="center"/>
    </xf>
    <xf numFmtId="0" fontId="54" fillId="0" borderId="37" xfId="2" applyFont="1" applyBorder="1" applyAlignment="1">
      <alignment vertical="center"/>
    </xf>
    <xf numFmtId="0" fontId="20" fillId="0" borderId="28" xfId="2" applyFont="1" applyBorder="1" applyAlignment="1" applyProtection="1">
      <alignment vertical="center"/>
      <protection locked="0"/>
    </xf>
    <xf numFmtId="0" fontId="11" fillId="0" borderId="29" xfId="2" applyFont="1" applyBorder="1" applyAlignment="1">
      <alignment horizontal="left" vertical="center"/>
    </xf>
    <xf numFmtId="0" fontId="55" fillId="0" borderId="0" xfId="2" applyFont="1" applyAlignment="1">
      <alignment horizontal="left" vertical="center"/>
    </xf>
    <xf numFmtId="0" fontId="11" fillId="0" borderId="37" xfId="2" applyFont="1" applyBorder="1" applyAlignment="1" applyProtection="1">
      <alignment horizontal="left" vertical="center" indent="2"/>
      <protection locked="0"/>
    </xf>
    <xf numFmtId="0" fontId="11" fillId="3" borderId="44" xfId="2" applyFont="1" applyFill="1" applyBorder="1" applyAlignment="1">
      <alignment vertical="center"/>
    </xf>
    <xf numFmtId="0" fontId="19" fillId="2" borderId="45" xfId="2" applyFont="1" applyFill="1" applyBorder="1" applyAlignment="1">
      <alignment horizontal="left" vertical="center"/>
    </xf>
    <xf numFmtId="0" fontId="11" fillId="0" borderId="44" xfId="2" applyFont="1" applyBorder="1" applyAlignment="1">
      <alignment vertical="center"/>
    </xf>
    <xf numFmtId="0" fontId="11" fillId="0" borderId="28" xfId="2" applyFont="1" applyBorder="1" applyAlignment="1" applyProtection="1">
      <alignment horizontal="left" vertical="center" indent="2"/>
      <protection locked="0"/>
    </xf>
    <xf numFmtId="0" fontId="19" fillId="2" borderId="31" xfId="2" applyFont="1" applyFill="1" applyBorder="1" applyAlignment="1">
      <alignment horizontal="left" vertical="center"/>
    </xf>
    <xf numFmtId="0" fontId="11" fillId="0" borderId="37" xfId="2" applyFont="1" applyBorder="1" applyAlignment="1" applyProtection="1">
      <alignment horizontal="left" vertical="center" wrapText="1" indent="2"/>
      <protection locked="0"/>
    </xf>
    <xf numFmtId="0" fontId="11" fillId="3" borderId="0" xfId="2" applyFont="1" applyFill="1" applyAlignment="1">
      <alignment vertical="center"/>
    </xf>
    <xf numFmtId="167" fontId="11" fillId="3" borderId="0" xfId="2" applyNumberFormat="1" applyFont="1" applyFill="1" applyAlignment="1">
      <alignment vertical="center"/>
    </xf>
    <xf numFmtId="0" fontId="11" fillId="0" borderId="46" xfId="2" applyFont="1" applyBorder="1" applyAlignment="1" applyProtection="1">
      <alignment horizontal="left" vertical="center" wrapText="1" indent="2"/>
      <protection locked="0"/>
    </xf>
    <xf numFmtId="0" fontId="19" fillId="0" borderId="23" xfId="2" applyFont="1" applyBorder="1" applyAlignment="1">
      <alignment horizontal="left" vertical="center"/>
    </xf>
    <xf numFmtId="0" fontId="19" fillId="2" borderId="23" xfId="2" applyFont="1" applyFill="1" applyBorder="1" applyAlignment="1">
      <alignment horizontal="left" vertical="center"/>
    </xf>
    <xf numFmtId="0" fontId="19" fillId="2" borderId="0" xfId="2" applyFont="1" applyFill="1" applyAlignment="1">
      <alignment horizontal="left" vertical="center"/>
    </xf>
    <xf numFmtId="0" fontId="19" fillId="0" borderId="46" xfId="2" applyFont="1" applyBorder="1" applyAlignment="1">
      <alignment horizontal="left" vertical="center"/>
    </xf>
    <xf numFmtId="0" fontId="19" fillId="2" borderId="47" xfId="2" applyFont="1" applyFill="1" applyBorder="1" applyAlignment="1">
      <alignment horizontal="left" vertical="center"/>
    </xf>
    <xf numFmtId="0" fontId="26" fillId="3" borderId="29" xfId="3" applyFont="1" applyFill="1" applyBorder="1" applyAlignment="1">
      <alignment vertical="center"/>
    </xf>
    <xf numFmtId="0" fontId="56" fillId="2" borderId="29" xfId="2" applyFont="1" applyFill="1" applyBorder="1" applyAlignment="1">
      <alignment vertical="center"/>
    </xf>
    <xf numFmtId="0" fontId="27" fillId="0" borderId="48" xfId="4" applyFont="1" applyFill="1" applyBorder="1" applyAlignment="1" applyProtection="1">
      <alignment vertical="center"/>
      <protection locked="0"/>
    </xf>
    <xf numFmtId="0" fontId="11" fillId="0" borderId="0" xfId="2" applyFont="1" applyAlignment="1">
      <alignment vertical="center"/>
    </xf>
    <xf numFmtId="0" fontId="56" fillId="0" borderId="0" xfId="2" applyFont="1" applyAlignment="1">
      <alignment vertical="center"/>
    </xf>
    <xf numFmtId="0" fontId="54" fillId="0" borderId="0" xfId="2" applyFont="1" applyAlignment="1">
      <alignment vertical="center"/>
    </xf>
    <xf numFmtId="0" fontId="11" fillId="0" borderId="0" xfId="2" applyFont="1" applyAlignment="1">
      <alignment horizontal="left" vertical="center" indent="1"/>
    </xf>
    <xf numFmtId="0" fontId="11" fillId="3" borderId="36" xfId="2" applyFont="1" applyFill="1" applyBorder="1" applyAlignment="1">
      <alignment vertical="center" wrapText="1"/>
    </xf>
    <xf numFmtId="0" fontId="56" fillId="2" borderId="36" xfId="2" applyFont="1" applyFill="1" applyBorder="1" applyAlignment="1">
      <alignment vertical="center"/>
    </xf>
    <xf numFmtId="0" fontId="11" fillId="0" borderId="29" xfId="2" applyFont="1" applyBorder="1" applyAlignment="1">
      <alignment horizontal="left" vertical="center" indent="1"/>
    </xf>
    <xf numFmtId="0" fontId="39" fillId="3" borderId="26" xfId="3" applyFont="1" applyFill="1" applyBorder="1" applyAlignment="1">
      <alignment vertical="center" wrapText="1"/>
    </xf>
    <xf numFmtId="0" fontId="56" fillId="2" borderId="0" xfId="2" applyFont="1" applyFill="1" applyAlignment="1">
      <alignment vertical="center"/>
    </xf>
    <xf numFmtId="0" fontId="14" fillId="0" borderId="37" xfId="2" applyFont="1" applyBorder="1" applyAlignment="1" applyProtection="1">
      <alignment horizontal="left" vertical="center" indent="2"/>
      <protection locked="0"/>
    </xf>
    <xf numFmtId="0" fontId="11" fillId="0" borderId="37" xfId="2" applyFont="1" applyBorder="1" applyAlignment="1" applyProtection="1">
      <alignment horizontal="left" vertical="center" indent="4"/>
      <protection locked="0"/>
    </xf>
    <xf numFmtId="0" fontId="11" fillId="0" borderId="37" xfId="2" applyFont="1" applyBorder="1" applyAlignment="1" applyProtection="1">
      <alignment horizontal="left" vertical="center" indent="6"/>
      <protection locked="0"/>
    </xf>
    <xf numFmtId="0" fontId="19" fillId="0" borderId="50" xfId="2" applyFont="1" applyBorder="1" applyAlignment="1">
      <alignment horizontal="left" vertical="center"/>
    </xf>
    <xf numFmtId="0" fontId="19" fillId="2" borderId="26" xfId="2" applyFont="1" applyFill="1" applyBorder="1" applyAlignment="1">
      <alignment horizontal="left" vertical="center"/>
    </xf>
    <xf numFmtId="0" fontId="57" fillId="0" borderId="23" xfId="4" applyFont="1" applyFill="1" applyBorder="1" applyAlignment="1" applyProtection="1">
      <alignment horizontal="left" vertical="center" indent="2"/>
      <protection locked="0"/>
    </xf>
    <xf numFmtId="0" fontId="11" fillId="3" borderId="23" xfId="2" applyFont="1" applyFill="1" applyBorder="1" applyAlignment="1">
      <alignment vertical="center"/>
    </xf>
    <xf numFmtId="0" fontId="11" fillId="0" borderId="0" xfId="2" applyFont="1" applyAlignment="1" applyProtection="1">
      <alignment horizontal="left" vertical="center" indent="4"/>
      <protection locked="0"/>
    </xf>
    <xf numFmtId="168" fontId="11" fillId="3" borderId="0" xfId="5" applyNumberFormat="1" applyFont="1" applyFill="1" applyBorder="1" applyAlignment="1">
      <alignment vertical="center"/>
    </xf>
    <xf numFmtId="0" fontId="11" fillId="0" borderId="29" xfId="2" applyFont="1" applyBorder="1" applyAlignment="1" applyProtection="1">
      <alignment horizontal="left" vertical="center" indent="4"/>
      <protection locked="0"/>
    </xf>
    <xf numFmtId="0" fontId="39" fillId="3" borderId="29" xfId="3" applyFont="1" applyFill="1" applyBorder="1" applyAlignment="1">
      <alignment vertical="center" wrapText="1"/>
    </xf>
    <xf numFmtId="0" fontId="19" fillId="2" borderId="29" xfId="2" applyFont="1" applyFill="1" applyBorder="1" applyAlignment="1">
      <alignment horizontal="left" vertical="center"/>
    </xf>
    <xf numFmtId="0" fontId="27" fillId="0" borderId="28" xfId="4" applyFont="1" applyFill="1" applyBorder="1" applyAlignment="1" applyProtection="1">
      <alignment horizontal="left" vertical="center" wrapText="1"/>
      <protection locked="0"/>
    </xf>
    <xf numFmtId="0" fontId="11" fillId="0" borderId="29" xfId="2" applyFont="1" applyBorder="1" applyAlignment="1">
      <alignment vertical="center"/>
    </xf>
    <xf numFmtId="0" fontId="11" fillId="0" borderId="28" xfId="2" applyFont="1" applyBorder="1" applyAlignment="1" applyProtection="1">
      <alignment horizontal="left" vertical="center" indent="4"/>
      <protection locked="0"/>
    </xf>
    <xf numFmtId="0" fontId="20" fillId="0" borderId="49" xfId="2" applyFont="1" applyBorder="1" applyAlignment="1" applyProtection="1">
      <alignment vertical="center"/>
      <protection locked="0"/>
    </xf>
    <xf numFmtId="0" fontId="24" fillId="0" borderId="42" xfId="2" applyFont="1" applyBorder="1" applyAlignment="1">
      <alignment horizontal="left" vertical="center"/>
    </xf>
    <xf numFmtId="0" fontId="58" fillId="0" borderId="42" xfId="2" applyFont="1" applyBorder="1" applyAlignment="1">
      <alignment vertical="center"/>
    </xf>
    <xf numFmtId="0" fontId="59" fillId="0" borderId="0" xfId="2" applyFont="1" applyAlignment="1">
      <alignment vertical="center"/>
    </xf>
    <xf numFmtId="0" fontId="60" fillId="0" borderId="0" xfId="2" applyFont="1" applyAlignment="1">
      <alignment vertical="center"/>
    </xf>
    <xf numFmtId="0" fontId="63" fillId="0" borderId="0" xfId="6" applyFont="1"/>
    <xf numFmtId="0" fontId="14" fillId="11" borderId="0" xfId="2" applyFont="1" applyFill="1" applyAlignment="1">
      <alignment vertical="center"/>
    </xf>
    <xf numFmtId="0" fontId="26" fillId="11" borderId="0" xfId="4" applyFont="1" applyFill="1" applyBorder="1" applyAlignment="1"/>
    <xf numFmtId="0" fontId="52" fillId="2" borderId="43" xfId="2" applyFont="1" applyFill="1" applyBorder="1" applyAlignment="1">
      <alignment horizontal="left" vertical="center" wrapText="1"/>
    </xf>
    <xf numFmtId="0" fontId="24" fillId="7" borderId="56" xfId="2" applyFont="1" applyFill="1" applyBorder="1" applyAlignment="1">
      <alignment vertical="center" wrapText="1"/>
    </xf>
    <xf numFmtId="0" fontId="19" fillId="0" borderId="0" xfId="2" applyFont="1" applyAlignment="1">
      <alignment vertical="center" wrapText="1"/>
    </xf>
    <xf numFmtId="0" fontId="24" fillId="7" borderId="22" xfId="2" applyFont="1" applyFill="1" applyBorder="1" applyAlignment="1">
      <alignment vertical="center" wrapText="1"/>
    </xf>
    <xf numFmtId="0" fontId="19" fillId="7" borderId="23" xfId="2" applyFont="1" applyFill="1" applyBorder="1" applyAlignment="1">
      <alignment vertical="center" wrapText="1"/>
    </xf>
    <xf numFmtId="0" fontId="19" fillId="7" borderId="57" xfId="2" applyFont="1" applyFill="1" applyBorder="1" applyAlignment="1">
      <alignment vertical="center" wrapText="1"/>
    </xf>
    <xf numFmtId="0" fontId="19" fillId="7" borderId="58" xfId="2" applyFont="1" applyFill="1" applyBorder="1" applyAlignment="1">
      <alignment vertical="center" wrapText="1"/>
    </xf>
    <xf numFmtId="0" fontId="19" fillId="7" borderId="0" xfId="2" applyFont="1" applyFill="1" applyAlignment="1">
      <alignment vertical="center" wrapText="1"/>
    </xf>
    <xf numFmtId="0" fontId="19" fillId="7" borderId="59" xfId="2" applyFont="1" applyFill="1" applyBorder="1" applyAlignment="1">
      <alignment vertical="center" wrapText="1"/>
    </xf>
    <xf numFmtId="0" fontId="21" fillId="7" borderId="58" xfId="2" applyFont="1" applyFill="1" applyBorder="1" applyAlignment="1">
      <alignment vertical="center" wrapText="1"/>
    </xf>
    <xf numFmtId="0" fontId="21" fillId="7" borderId="60" xfId="2" applyFont="1" applyFill="1" applyBorder="1" applyAlignment="1">
      <alignment vertical="center" wrapText="1"/>
    </xf>
    <xf numFmtId="0" fontId="21" fillId="7" borderId="25" xfId="2" applyFont="1" applyFill="1" applyBorder="1" applyAlignment="1">
      <alignment vertical="center" wrapText="1"/>
    </xf>
    <xf numFmtId="0" fontId="19" fillId="7" borderId="26" xfId="2" applyFont="1" applyFill="1" applyBorder="1" applyAlignment="1">
      <alignment vertical="center" wrapText="1"/>
    </xf>
    <xf numFmtId="0" fontId="19" fillId="7" borderId="27" xfId="2" applyFont="1" applyFill="1" applyBorder="1" applyAlignment="1">
      <alignment vertical="center" wrapText="1"/>
    </xf>
    <xf numFmtId="0" fontId="19" fillId="0" borderId="35" xfId="2" applyFont="1" applyBorder="1" applyAlignment="1">
      <alignment horizontal="left" vertical="center"/>
    </xf>
    <xf numFmtId="0" fontId="11" fillId="0" borderId="35" xfId="2" applyFont="1" applyBorder="1" applyAlignment="1">
      <alignment vertical="center"/>
    </xf>
    <xf numFmtId="169" fontId="0" fillId="0" borderId="10" xfId="0" applyNumberFormat="1" applyBorder="1"/>
    <xf numFmtId="0" fontId="10" fillId="0" borderId="0" xfId="6" applyFont="1" applyAlignment="1">
      <alignment wrapText="1"/>
    </xf>
    <xf numFmtId="0" fontId="19" fillId="0" borderId="0" xfId="2" applyFont="1" applyAlignment="1">
      <alignment horizontal="left" vertical="center" wrapText="1"/>
    </xf>
    <xf numFmtId="0" fontId="20" fillId="0" borderId="0" xfId="2" applyFont="1" applyAlignment="1">
      <alignment horizontal="left" vertical="center" wrapText="1"/>
    </xf>
    <xf numFmtId="0" fontId="14" fillId="7" borderId="0" xfId="2" applyFont="1" applyFill="1" applyAlignment="1">
      <alignment horizontal="left" vertical="center"/>
    </xf>
    <xf numFmtId="0" fontId="20" fillId="0" borderId="35" xfId="2" applyFont="1" applyBorder="1" applyAlignment="1">
      <alignment horizontal="left" vertical="center"/>
    </xf>
    <xf numFmtId="0" fontId="20" fillId="0" borderId="0" xfId="2" applyFont="1" applyAlignment="1">
      <alignment horizontal="left" vertical="center"/>
    </xf>
    <xf numFmtId="0" fontId="18" fillId="0" borderId="7" xfId="2" applyFont="1" applyBorder="1" applyAlignment="1">
      <alignment horizontal="left" vertical="center" wrapText="1"/>
    </xf>
    <xf numFmtId="0" fontId="28" fillId="7" borderId="0" xfId="2" applyFont="1" applyFill="1" applyAlignment="1">
      <alignment vertical="center"/>
    </xf>
    <xf numFmtId="0" fontId="27" fillId="7" borderId="0" xfId="4" applyFont="1" applyFill="1" applyBorder="1" applyAlignment="1">
      <alignment horizontal="center" vertical="center"/>
    </xf>
    <xf numFmtId="0" fontId="39" fillId="7" borderId="0" xfId="4" applyFont="1" applyFill="1" applyAlignment="1"/>
    <xf numFmtId="0" fontId="40" fillId="7" borderId="0" xfId="6" applyFont="1" applyFill="1" applyAlignment="1">
      <alignment vertical="center"/>
    </xf>
    <xf numFmtId="0" fontId="41" fillId="3" borderId="0" xfId="4" applyFont="1" applyFill="1" applyBorder="1" applyAlignment="1">
      <alignment horizontal="left" vertical="center" wrapText="1"/>
    </xf>
    <xf numFmtId="0" fontId="14" fillId="0" borderId="0" xfId="2" applyFont="1" applyAlignment="1">
      <alignment vertical="center"/>
    </xf>
    <xf numFmtId="0" fontId="19" fillId="7" borderId="0" xfId="6" applyFont="1" applyFill="1" applyAlignment="1">
      <alignment horizontal="left" vertical="center" wrapText="1" indent="2"/>
    </xf>
    <xf numFmtId="0" fontId="19" fillId="7" borderId="0" xfId="2" applyFont="1" applyFill="1" applyAlignment="1">
      <alignment horizontal="left" vertical="center" indent="1"/>
    </xf>
    <xf numFmtId="0" fontId="46" fillId="7" borderId="0" xfId="6" applyFont="1" applyFill="1" applyAlignment="1">
      <alignment vertical="center"/>
    </xf>
    <xf numFmtId="0" fontId="48" fillId="7" borderId="0" xfId="6" applyFont="1" applyFill="1" applyAlignment="1">
      <alignment vertical="center" wrapText="1"/>
    </xf>
    <xf numFmtId="0" fontId="4" fillId="0" borderId="15" xfId="0" applyFont="1" applyBorder="1" applyAlignment="1">
      <alignment horizontal="left" vertical="center" wrapText="1"/>
    </xf>
    <xf numFmtId="0" fontId="67" fillId="0" borderId="0" xfId="0" applyFont="1"/>
    <xf numFmtId="0" fontId="68" fillId="0" borderId="0" xfId="0" applyFont="1"/>
    <xf numFmtId="0" fontId="18" fillId="0" borderId="12" xfId="2" applyFont="1" applyBorder="1" applyAlignment="1">
      <alignment horizontal="left" vertical="center" wrapText="1"/>
    </xf>
    <xf numFmtId="0" fontId="20" fillId="0" borderId="17" xfId="2" applyFont="1" applyBorder="1" applyAlignment="1">
      <alignment horizontal="left" vertical="center" wrapText="1"/>
    </xf>
    <xf numFmtId="0" fontId="21" fillId="0" borderId="17" xfId="2" applyFont="1" applyBorder="1" applyAlignment="1">
      <alignment horizontal="left" vertical="center" wrapText="1"/>
    </xf>
    <xf numFmtId="0" fontId="11" fillId="0" borderId="17" xfId="2" applyFont="1" applyBorder="1" applyAlignment="1">
      <alignment vertical="center" wrapText="1"/>
    </xf>
    <xf numFmtId="0" fontId="22" fillId="0" borderId="17" xfId="2" applyFont="1" applyBorder="1" applyAlignment="1">
      <alignment horizontal="left" vertical="center" wrapText="1"/>
    </xf>
    <xf numFmtId="0" fontId="49" fillId="0" borderId="0" xfId="0" applyFont="1" applyAlignment="1">
      <alignment horizontal="left"/>
    </xf>
    <xf numFmtId="0" fontId="49" fillId="0" borderId="0" xfId="0" applyFont="1"/>
    <xf numFmtId="0" fontId="2" fillId="2" borderId="8" xfId="2" applyFont="1" applyFill="1" applyBorder="1" applyAlignment="1">
      <alignment horizontal="left" vertical="center"/>
    </xf>
    <xf numFmtId="0" fontId="2" fillId="5" borderId="8" xfId="2" applyFont="1" applyFill="1" applyBorder="1" applyAlignment="1">
      <alignment horizontal="left" vertical="center"/>
    </xf>
    <xf numFmtId="0" fontId="2" fillId="0" borderId="7" xfId="2" applyFont="1" applyBorder="1" applyAlignment="1">
      <alignment horizontal="left" vertical="center"/>
    </xf>
    <xf numFmtId="0" fontId="2" fillId="0" borderId="8" xfId="2" applyFont="1" applyBorder="1" applyAlignment="1">
      <alignment horizontal="left" vertical="center"/>
    </xf>
    <xf numFmtId="0" fontId="2" fillId="0" borderId="8" xfId="2" applyFont="1" applyBorder="1" applyAlignment="1">
      <alignment vertical="center"/>
    </xf>
    <xf numFmtId="0" fontId="49" fillId="0" borderId="8" xfId="0" applyFont="1" applyBorder="1" applyAlignment="1">
      <alignment vertical="center" wrapText="1"/>
    </xf>
    <xf numFmtId="0" fontId="49" fillId="0" borderId="8" xfId="0" applyFont="1" applyBorder="1" applyAlignment="1">
      <alignment horizontal="left" vertical="center" wrapText="1"/>
    </xf>
    <xf numFmtId="0" fontId="49" fillId="0" borderId="8" xfId="0" applyFont="1" applyBorder="1"/>
    <xf numFmtId="0" fontId="49" fillId="0" borderId="9" xfId="0" applyFont="1" applyBorder="1"/>
    <xf numFmtId="0" fontId="49" fillId="0" borderId="10" xfId="0" applyFont="1" applyBorder="1" applyAlignment="1">
      <alignment horizontal="left"/>
    </xf>
    <xf numFmtId="0" fontId="49" fillId="0" borderId="10" xfId="0" applyFont="1" applyBorder="1"/>
    <xf numFmtId="0" fontId="2" fillId="2" borderId="4" xfId="2" applyFont="1" applyFill="1" applyBorder="1" applyAlignment="1">
      <alignment horizontal="left" vertical="center"/>
    </xf>
    <xf numFmtId="0" fontId="2" fillId="5" borderId="4" xfId="2" applyFont="1" applyFill="1" applyBorder="1" applyAlignment="1">
      <alignment horizontal="left" vertical="center"/>
    </xf>
    <xf numFmtId="0" fontId="2" fillId="0" borderId="5" xfId="2" applyFont="1" applyBorder="1" applyAlignment="1">
      <alignment horizontal="left" vertical="center"/>
    </xf>
    <xf numFmtId="0" fontId="2" fillId="0" borderId="6" xfId="2" applyFont="1" applyBorder="1" applyAlignment="1">
      <alignment horizontal="left" vertical="center"/>
    </xf>
    <xf numFmtId="0" fontId="2" fillId="0" borderId="1" xfId="2" applyFont="1" applyBorder="1" applyAlignment="1">
      <alignment vertical="center"/>
    </xf>
    <xf numFmtId="0" fontId="2" fillId="0" borderId="0" xfId="2" applyFont="1" applyAlignment="1">
      <alignment vertical="center"/>
    </xf>
    <xf numFmtId="0" fontId="2" fillId="0" borderId="0" xfId="2" applyFont="1" applyAlignment="1">
      <alignment horizontal="left" vertical="center"/>
    </xf>
    <xf numFmtId="0" fontId="2" fillId="0" borderId="3" xfId="2" applyFont="1" applyBorder="1" applyAlignment="1">
      <alignment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2" borderId="0" xfId="2" applyFont="1" applyFill="1" applyAlignment="1">
      <alignment horizontal="left" vertical="center"/>
    </xf>
    <xf numFmtId="0" fontId="2" fillId="0" borderId="6" xfId="2" applyFont="1" applyBorder="1" applyAlignment="1">
      <alignment vertical="center"/>
    </xf>
    <xf numFmtId="0" fontId="2" fillId="0" borderId="2" xfId="2" applyFont="1" applyBorder="1" applyAlignment="1">
      <alignment vertical="center"/>
    </xf>
    <xf numFmtId="0" fontId="11" fillId="13" borderId="0" xfId="2" applyFont="1" applyFill="1" applyAlignment="1">
      <alignment horizontal="left" vertical="center"/>
    </xf>
    <xf numFmtId="0" fontId="14" fillId="13" borderId="0" xfId="2" applyFont="1" applyFill="1" applyAlignment="1">
      <alignment horizontal="left" vertical="center"/>
    </xf>
    <xf numFmtId="0" fontId="28" fillId="13" borderId="0" xfId="2" applyFont="1" applyFill="1" applyAlignment="1">
      <alignment vertical="center"/>
    </xf>
    <xf numFmtId="0" fontId="12" fillId="13" borderId="0" xfId="2" applyFont="1" applyFill="1" applyAlignment="1">
      <alignment vertical="center"/>
    </xf>
    <xf numFmtId="0" fontId="11" fillId="13" borderId="0" xfId="2" applyFont="1" applyFill="1" applyAlignment="1">
      <alignment vertical="center"/>
    </xf>
    <xf numFmtId="0" fontId="38" fillId="13" borderId="0" xfId="2" applyFont="1" applyFill="1" applyAlignment="1">
      <alignment horizontal="left" vertical="center"/>
    </xf>
    <xf numFmtId="0" fontId="33" fillId="13" borderId="0" xfId="2" applyFont="1" applyFill="1" applyAlignment="1">
      <alignment vertical="center"/>
    </xf>
    <xf numFmtId="0" fontId="11" fillId="13" borderId="0" xfId="2" applyFont="1" applyFill="1" applyAlignment="1">
      <alignment vertical="center" wrapText="1"/>
    </xf>
    <xf numFmtId="0" fontId="38" fillId="13" borderId="0" xfId="2" applyFont="1" applyFill="1" applyAlignment="1">
      <alignment vertical="center"/>
    </xf>
    <xf numFmtId="0" fontId="14" fillId="13" borderId="0" xfId="2" applyFont="1" applyFill="1" applyAlignment="1">
      <alignment vertical="center"/>
    </xf>
    <xf numFmtId="0" fontId="2" fillId="0" borderId="0" xfId="6" applyFont="1"/>
    <xf numFmtId="0" fontId="64" fillId="7" borderId="24" xfId="2" applyFont="1" applyFill="1" applyBorder="1" applyAlignment="1">
      <alignment vertical="center" wrapText="1"/>
    </xf>
    <xf numFmtId="0" fontId="11" fillId="13" borderId="0" xfId="2" applyFont="1" applyFill="1" applyAlignment="1">
      <alignment horizontal="left" vertical="center" wrapText="1" indent="2"/>
    </xf>
    <xf numFmtId="0" fontId="0" fillId="0" borderId="26" xfId="0" applyBorder="1"/>
    <xf numFmtId="0" fontId="11" fillId="3" borderId="10" xfId="2" applyFont="1" applyFill="1" applyBorder="1" applyAlignment="1">
      <alignment horizontal="center" vertical="center" wrapText="1"/>
    </xf>
    <xf numFmtId="0" fontId="2" fillId="0" borderId="0" xfId="0" applyFont="1" applyAlignment="1">
      <alignment wrapText="1"/>
    </xf>
    <xf numFmtId="0" fontId="19" fillId="0" borderId="26" xfId="0" applyFont="1" applyBorder="1" applyAlignment="1">
      <alignment wrapText="1"/>
    </xf>
    <xf numFmtId="0" fontId="2" fillId="0" borderId="0" xfId="2" applyFont="1" applyAlignment="1">
      <alignment horizontal="right" vertical="center"/>
    </xf>
    <xf numFmtId="0" fontId="26" fillId="11" borderId="0" xfId="3" applyFont="1" applyFill="1" applyBorder="1" applyAlignment="1"/>
    <xf numFmtId="0" fontId="33" fillId="7" borderId="43" xfId="2" applyFont="1" applyFill="1" applyBorder="1" applyAlignment="1">
      <alignment vertical="center"/>
    </xf>
    <xf numFmtId="0" fontId="2" fillId="13" borderId="0" xfId="2" applyFont="1" applyFill="1" applyAlignment="1">
      <alignment vertical="center"/>
    </xf>
    <xf numFmtId="0" fontId="2" fillId="13" borderId="0" xfId="2" applyFont="1" applyFill="1" applyAlignment="1">
      <alignment horizontal="left" vertical="center"/>
    </xf>
    <xf numFmtId="0" fontId="70" fillId="0" borderId="5" xfId="2" applyFont="1" applyBorder="1" applyAlignment="1">
      <alignment horizontal="left" vertical="center"/>
    </xf>
    <xf numFmtId="0" fontId="71" fillId="0" borderId="6" xfId="2" applyFont="1" applyBorder="1" applyAlignment="1">
      <alignment horizontal="left" vertical="center"/>
    </xf>
    <xf numFmtId="0" fontId="53" fillId="0" borderId="6" xfId="2" applyFont="1" applyBorder="1" applyAlignment="1">
      <alignment horizontal="left" vertical="center"/>
    </xf>
    <xf numFmtId="0" fontId="71" fillId="0" borderId="6" xfId="2" applyFont="1" applyBorder="1" applyAlignment="1">
      <alignment horizontal="left" vertical="center" wrapText="1"/>
    </xf>
    <xf numFmtId="0" fontId="53" fillId="0" borderId="6" xfId="2" applyFont="1" applyBorder="1" applyAlignment="1">
      <alignment horizontal="left" vertical="center" wrapText="1"/>
    </xf>
    <xf numFmtId="0" fontId="70" fillId="0" borderId="6" xfId="2" applyFont="1" applyBorder="1" applyAlignment="1">
      <alignment horizontal="left" vertical="center" wrapText="1"/>
    </xf>
    <xf numFmtId="0" fontId="70" fillId="0" borderId="5" xfId="2" applyFont="1" applyBorder="1" applyAlignment="1">
      <alignment horizontal="left" vertical="center" wrapText="1"/>
    </xf>
    <xf numFmtId="0" fontId="53" fillId="0" borderId="5" xfId="2" applyFont="1" applyBorder="1" applyAlignment="1">
      <alignment horizontal="left" vertical="center"/>
    </xf>
    <xf numFmtId="0" fontId="71" fillId="0" borderId="6" xfId="2" applyFont="1" applyBorder="1" applyAlignment="1">
      <alignment vertical="center"/>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53" fillId="0" borderId="23" xfId="2" applyFont="1" applyBorder="1" applyAlignment="1">
      <alignment horizontal="left" vertical="center"/>
    </xf>
    <xf numFmtId="0" fontId="71" fillId="0" borderId="23" xfId="2" applyFont="1" applyBorder="1" applyAlignment="1">
      <alignment horizontal="left" vertical="center"/>
    </xf>
    <xf numFmtId="0" fontId="53" fillId="0" borderId="61" xfId="2" applyFont="1" applyBorder="1" applyAlignment="1">
      <alignment horizontal="left" vertical="center"/>
    </xf>
    <xf numFmtId="0" fontId="53" fillId="0" borderId="0" xfId="2" applyFont="1" applyAlignment="1">
      <alignment horizontal="left" vertical="center" wrapText="1"/>
    </xf>
    <xf numFmtId="0" fontId="70" fillId="0" borderId="0" xfId="2" applyFont="1" applyAlignment="1">
      <alignment horizontal="left" vertical="center" wrapText="1"/>
    </xf>
    <xf numFmtId="0" fontId="71" fillId="0" borderId="0" xfId="2" applyFont="1" applyAlignment="1">
      <alignment horizontal="left" vertical="center"/>
    </xf>
    <xf numFmtId="0" fontId="11" fillId="3" borderId="8" xfId="2" applyFont="1" applyFill="1" applyBorder="1" applyAlignment="1">
      <alignment horizontal="left" vertical="center" wrapText="1"/>
    </xf>
    <xf numFmtId="0" fontId="53" fillId="0" borderId="7" xfId="2" applyFont="1" applyBorder="1" applyAlignment="1">
      <alignment horizontal="left" vertical="center"/>
    </xf>
    <xf numFmtId="0" fontId="71" fillId="0" borderId="8" xfId="2" applyFont="1" applyBorder="1" applyAlignment="1">
      <alignment horizontal="left" vertical="center"/>
    </xf>
    <xf numFmtId="0" fontId="53" fillId="0" borderId="8" xfId="2" applyFont="1" applyBorder="1" applyAlignment="1">
      <alignment horizontal="left" vertical="center"/>
    </xf>
    <xf numFmtId="0" fontId="70" fillId="0" borderId="8" xfId="2" applyFont="1" applyBorder="1" applyAlignment="1">
      <alignment horizontal="left" vertical="center"/>
    </xf>
    <xf numFmtId="0" fontId="53" fillId="0" borderId="5" xfId="2" applyFont="1" applyBorder="1" applyAlignment="1">
      <alignment horizontal="left" vertical="center" wrapText="1"/>
    </xf>
    <xf numFmtId="0" fontId="2" fillId="11" borderId="0" xfId="2" applyFont="1" applyFill="1" applyAlignment="1">
      <alignment horizontal="left" vertical="center"/>
    </xf>
    <xf numFmtId="0" fontId="2" fillId="0" borderId="29" xfId="2" applyFont="1" applyBorder="1" applyAlignment="1">
      <alignment horizontal="left" vertical="center"/>
    </xf>
    <xf numFmtId="0" fontId="2" fillId="12" borderId="42" xfId="2" applyFont="1" applyFill="1" applyBorder="1" applyAlignment="1">
      <alignment horizontal="left" vertical="center"/>
    </xf>
    <xf numFmtId="0" fontId="2" fillId="0" borderId="49" xfId="2" applyFont="1" applyBorder="1" applyAlignment="1">
      <alignment horizontal="left" vertical="center"/>
    </xf>
    <xf numFmtId="0" fontId="2" fillId="0" borderId="42" xfId="2" applyFont="1" applyBorder="1" applyAlignment="1">
      <alignment horizontal="left" vertical="center"/>
    </xf>
    <xf numFmtId="0" fontId="2" fillId="0" borderId="17" xfId="2" applyFont="1" applyBorder="1" applyAlignment="1">
      <alignment horizontal="left" vertical="center"/>
    </xf>
    <xf numFmtId="0" fontId="2" fillId="0" borderId="8" xfId="2" applyFont="1" applyBorder="1" applyAlignment="1">
      <alignment horizontal="center" vertical="center"/>
    </xf>
    <xf numFmtId="0" fontId="2" fillId="0" borderId="8" xfId="0" applyFont="1" applyBorder="1" applyAlignment="1">
      <alignment vertical="center"/>
    </xf>
    <xf numFmtId="0" fontId="2" fillId="2" borderId="8" xfId="2" applyFont="1" applyFill="1" applyBorder="1" applyAlignment="1">
      <alignment vertical="center"/>
    </xf>
    <xf numFmtId="0" fontId="2" fillId="0" borderId="8" xfId="2" applyFont="1" applyBorder="1" applyAlignment="1">
      <alignment vertical="center" wrapText="1"/>
    </xf>
    <xf numFmtId="0" fontId="2" fillId="0" borderId="13" xfId="2" applyFont="1" applyBorder="1" applyAlignment="1">
      <alignment horizontal="left" vertical="center"/>
    </xf>
    <xf numFmtId="0" fontId="2" fillId="0" borderId="10" xfId="2" applyFont="1" applyBorder="1" applyAlignment="1">
      <alignment vertical="center"/>
    </xf>
    <xf numFmtId="0" fontId="2" fillId="5" borderId="10" xfId="2" applyFont="1" applyFill="1" applyBorder="1" applyAlignment="1">
      <alignment horizontal="left" vertical="center"/>
    </xf>
    <xf numFmtId="0" fontId="2" fillId="0" borderId="8" xfId="2" applyFont="1" applyBorder="1" applyAlignment="1">
      <alignment horizontal="left" vertical="center" wrapText="1"/>
    </xf>
    <xf numFmtId="165" fontId="2" fillId="0" borderId="0" xfId="5" applyFont="1"/>
    <xf numFmtId="165" fontId="2" fillId="0" borderId="0" xfId="6" applyNumberFormat="1" applyFont="1"/>
    <xf numFmtId="164" fontId="2" fillId="0" borderId="0" xfId="6" applyNumberFormat="1" applyFont="1"/>
    <xf numFmtId="0" fontId="2" fillId="0" borderId="0" xfId="6" applyFont="1" applyAlignment="1">
      <alignment wrapText="1"/>
    </xf>
    <xf numFmtId="0" fontId="2" fillId="0" borderId="14" xfId="2" applyFont="1" applyBorder="1" applyAlignment="1">
      <alignment horizontal="left" vertical="center"/>
    </xf>
    <xf numFmtId="0" fontId="2" fillId="5" borderId="14" xfId="2" applyFont="1" applyFill="1" applyBorder="1" applyAlignment="1">
      <alignment horizontal="left" vertical="center"/>
    </xf>
    <xf numFmtId="0" fontId="2" fillId="0" borderId="8" xfId="0" applyFont="1" applyBorder="1"/>
    <xf numFmtId="0" fontId="2" fillId="0" borderId="7" xfId="0" applyFont="1" applyBorder="1"/>
    <xf numFmtId="0" fontId="2" fillId="0" borderId="8" xfId="0" applyFont="1" applyBorder="1" applyAlignment="1">
      <alignment wrapText="1"/>
    </xf>
    <xf numFmtId="0" fontId="11" fillId="0" borderId="0" xfId="2" applyFont="1" applyAlignment="1">
      <alignment vertical="center" wrapText="1"/>
    </xf>
    <xf numFmtId="0" fontId="2" fillId="0" borderId="14" xfId="2" applyFont="1" applyBorder="1" applyAlignment="1">
      <alignment vertical="center"/>
    </xf>
    <xf numFmtId="0" fontId="1" fillId="0" borderId="0" xfId="0" applyFont="1" applyAlignment="1">
      <alignment wrapText="1"/>
    </xf>
    <xf numFmtId="0" fontId="2" fillId="0" borderId="17" xfId="2" applyFont="1" applyBorder="1" applyAlignment="1">
      <alignment vertical="center"/>
    </xf>
    <xf numFmtId="0" fontId="2" fillId="0" borderId="67" xfId="2" applyFont="1" applyBorder="1" applyAlignment="1">
      <alignment vertical="center"/>
    </xf>
    <xf numFmtId="0" fontId="2" fillId="0" borderId="63" xfId="2" applyFont="1" applyBorder="1" applyAlignment="1">
      <alignment vertical="center"/>
    </xf>
    <xf numFmtId="0" fontId="21" fillId="0" borderId="62" xfId="2" applyFont="1" applyBorder="1" applyAlignment="1">
      <alignment horizontal="left" vertical="center" wrapText="1"/>
    </xf>
    <xf numFmtId="0" fontId="7" fillId="0" borderId="62" xfId="2" applyFont="1" applyBorder="1" applyAlignment="1">
      <alignment horizontal="left" vertical="center"/>
    </xf>
    <xf numFmtId="0" fontId="0" fillId="0" borderId="62" xfId="0" applyBorder="1"/>
    <xf numFmtId="0" fontId="7" fillId="0" borderId="14" xfId="2" applyFont="1" applyBorder="1" applyAlignment="1">
      <alignment horizontal="left" vertical="center"/>
    </xf>
    <xf numFmtId="0" fontId="2" fillId="0" borderId="16" xfId="2" applyFont="1" applyBorder="1" applyAlignment="1">
      <alignment vertical="center"/>
    </xf>
    <xf numFmtId="0" fontId="49" fillId="0" borderId="26" xfId="0" applyFont="1" applyBorder="1"/>
    <xf numFmtId="0" fontId="49" fillId="0" borderId="14" xfId="0" applyFont="1" applyBorder="1"/>
    <xf numFmtId="0" fontId="0" fillId="0" borderId="66" xfId="0" applyBorder="1"/>
    <xf numFmtId="0" fontId="0" fillId="0" borderId="68" xfId="0" applyBorder="1"/>
    <xf numFmtId="0" fontId="11" fillId="3" borderId="10" xfId="2" applyFont="1" applyFill="1" applyBorder="1" applyAlignment="1">
      <alignment horizontal="left" vertical="center" wrapText="1"/>
    </xf>
    <xf numFmtId="0" fontId="2" fillId="5" borderId="71" xfId="2" applyFont="1" applyFill="1" applyBorder="1" applyAlignment="1">
      <alignment horizontal="left" vertical="center"/>
    </xf>
    <xf numFmtId="0" fontId="2" fillId="0" borderId="72" xfId="2" applyFont="1" applyBorder="1" applyAlignment="1">
      <alignment vertical="center"/>
    </xf>
    <xf numFmtId="0" fontId="7" fillId="0" borderId="72" xfId="2" applyFont="1" applyBorder="1" applyAlignment="1">
      <alignment horizontal="left" vertical="center"/>
    </xf>
    <xf numFmtId="0" fontId="2" fillId="0" borderId="73" xfId="2" applyFont="1" applyBorder="1" applyAlignment="1">
      <alignment vertical="center"/>
    </xf>
    <xf numFmtId="0" fontId="21" fillId="0" borderId="74" xfId="2" applyFont="1" applyBorder="1" applyAlignment="1">
      <alignment horizontal="left" vertical="center" wrapText="1"/>
    </xf>
    <xf numFmtId="0" fontId="2" fillId="0" borderId="75" xfId="2" applyFont="1" applyBorder="1" applyAlignment="1">
      <alignment vertical="center"/>
    </xf>
    <xf numFmtId="0" fontId="0" fillId="0" borderId="75" xfId="0" applyBorder="1"/>
    <xf numFmtId="0" fontId="2" fillId="5" borderId="62" xfId="2" applyFont="1" applyFill="1" applyBorder="1" applyAlignment="1">
      <alignment horizontal="left" vertical="center"/>
    </xf>
    <xf numFmtId="0" fontId="2" fillId="0" borderId="62" xfId="2" applyFont="1" applyBorder="1" applyAlignment="1">
      <alignment horizontal="left" vertical="center"/>
    </xf>
    <xf numFmtId="0" fontId="1" fillId="0" borderId="8" xfId="2" applyFont="1" applyBorder="1" applyAlignment="1">
      <alignment vertical="center" wrapText="1"/>
    </xf>
    <xf numFmtId="0" fontId="1" fillId="0" borderId="8" xfId="2" applyFont="1" applyBorder="1" applyAlignment="1">
      <alignment horizontal="left" vertical="center" wrapText="1"/>
    </xf>
    <xf numFmtId="0" fontId="72" fillId="0" borderId="0" xfId="2" applyFont="1" applyAlignment="1">
      <alignment horizontal="left" vertical="center"/>
    </xf>
    <xf numFmtId="0" fontId="1" fillId="0" borderId="0" xfId="2" applyFont="1" applyAlignment="1">
      <alignment horizontal="left" vertical="center"/>
    </xf>
    <xf numFmtId="165" fontId="1" fillId="0" borderId="0" xfId="5" applyFont="1" applyFill="1" applyAlignment="1">
      <alignment horizontal="left" vertical="center"/>
    </xf>
    <xf numFmtId="167" fontId="59" fillId="3" borderId="44" xfId="2" applyNumberFormat="1" applyFont="1" applyFill="1" applyBorder="1" applyAlignment="1">
      <alignment vertical="center"/>
    </xf>
    <xf numFmtId="0" fontId="59" fillId="3" borderId="0" xfId="2" applyFont="1" applyFill="1" applyAlignment="1">
      <alignment vertical="center"/>
    </xf>
    <xf numFmtId="0" fontId="5" fillId="3" borderId="26" xfId="1" applyFill="1" applyBorder="1" applyAlignment="1">
      <alignment vertical="center"/>
    </xf>
    <xf numFmtId="0" fontId="73" fillId="0" borderId="0" xfId="2" applyFont="1" applyAlignment="1">
      <alignment horizontal="left" vertical="center"/>
    </xf>
    <xf numFmtId="0" fontId="74" fillId="0" borderId="0" xfId="2" applyFont="1" applyAlignment="1">
      <alignment horizontal="left" vertical="center"/>
    </xf>
    <xf numFmtId="165" fontId="73" fillId="0" borderId="0" xfId="5" applyFont="1" applyFill="1" applyAlignment="1">
      <alignment horizontal="left" vertical="center"/>
    </xf>
    <xf numFmtId="165" fontId="74" fillId="0" borderId="0" xfId="5" applyFont="1" applyFill="1" applyAlignment="1">
      <alignment horizontal="left" vertical="center"/>
    </xf>
    <xf numFmtId="166" fontId="19" fillId="0" borderId="0" xfId="2" applyNumberFormat="1" applyFont="1" applyAlignment="1">
      <alignment horizontal="left" vertical="center"/>
    </xf>
    <xf numFmtId="0" fontId="1" fillId="0" borderId="0" xfId="6" applyFont="1"/>
    <xf numFmtId="0" fontId="19" fillId="7" borderId="0" xfId="6" applyFont="1" applyFill="1"/>
    <xf numFmtId="0" fontId="75" fillId="14" borderId="0" xfId="2" applyFont="1" applyFill="1" applyAlignment="1">
      <alignment horizontal="left" vertical="center"/>
    </xf>
    <xf numFmtId="166" fontId="1" fillId="0" borderId="0" xfId="5" applyNumberFormat="1" applyFont="1"/>
    <xf numFmtId="4" fontId="11" fillId="3" borderId="8" xfId="2" applyNumberFormat="1" applyFont="1" applyFill="1" applyBorder="1" applyAlignment="1">
      <alignment vertical="center" wrapText="1"/>
    </xf>
    <xf numFmtId="0" fontId="5" fillId="3" borderId="44" xfId="1" applyFill="1" applyBorder="1" applyAlignment="1">
      <alignment vertical="center"/>
    </xf>
    <xf numFmtId="0" fontId="19" fillId="0" borderId="0" xfId="0" applyFont="1" applyAlignment="1">
      <alignment horizontal="left" vertical="center"/>
    </xf>
    <xf numFmtId="165" fontId="19" fillId="0" borderId="0" xfId="0" applyNumberFormat="1" applyFont="1" applyAlignment="1">
      <alignment horizontal="left" vertical="center"/>
    </xf>
    <xf numFmtId="3" fontId="24" fillId="0" borderId="0" xfId="0" applyNumberFormat="1" applyFont="1" applyAlignment="1">
      <alignment horizontal="right" vertical="center"/>
    </xf>
    <xf numFmtId="165" fontId="76" fillId="7" borderId="0" xfId="5" applyFont="1" applyFill="1" applyBorder="1" applyAlignment="1">
      <alignment horizontal="left" vertical="center"/>
    </xf>
    <xf numFmtId="3" fontId="77" fillId="0" borderId="0" xfId="8" applyNumberFormat="1" applyAlignment="1">
      <alignment wrapText="1"/>
    </xf>
    <xf numFmtId="165" fontId="38" fillId="0" borderId="0" xfId="5" applyFont="1"/>
    <xf numFmtId="165" fontId="38" fillId="0" borderId="0" xfId="5" applyFont="1" applyAlignment="1">
      <alignment horizontal="right"/>
    </xf>
    <xf numFmtId="0" fontId="1" fillId="0" borderId="8" xfId="2" applyFont="1" applyBorder="1" applyAlignment="1">
      <alignment horizontal="left" vertical="center"/>
    </xf>
    <xf numFmtId="3" fontId="11" fillId="3" borderId="8" xfId="2" applyNumberFormat="1" applyFont="1" applyFill="1" applyBorder="1" applyAlignment="1">
      <alignment horizontal="right" vertical="center" wrapText="1"/>
    </xf>
    <xf numFmtId="0" fontId="1" fillId="2" borderId="8" xfId="2" applyFont="1" applyFill="1" applyBorder="1" applyAlignment="1">
      <alignment horizontal="left" vertical="center"/>
    </xf>
    <xf numFmtId="0" fontId="1" fillId="5" borderId="8" xfId="2" applyFont="1" applyFill="1" applyBorder="1" applyAlignment="1">
      <alignment horizontal="left" vertical="center"/>
    </xf>
    <xf numFmtId="167" fontId="59" fillId="15" borderId="0" xfId="2" applyNumberFormat="1" applyFont="1" applyFill="1" applyAlignment="1">
      <alignment vertical="center"/>
    </xf>
    <xf numFmtId="0" fontId="11" fillId="15" borderId="44" xfId="2" applyFont="1" applyFill="1" applyBorder="1" applyAlignment="1">
      <alignment vertical="center"/>
    </xf>
    <xf numFmtId="3" fontId="11" fillId="3" borderId="8" xfId="2" applyNumberFormat="1" applyFont="1" applyFill="1" applyBorder="1" applyAlignment="1">
      <alignment vertical="center" wrapText="1"/>
    </xf>
    <xf numFmtId="3" fontId="19" fillId="7" borderId="0" xfId="2" applyNumberFormat="1" applyFont="1" applyFill="1" applyAlignment="1">
      <alignment horizontal="right" vertical="center" indent="1"/>
    </xf>
    <xf numFmtId="1" fontId="11" fillId="3" borderId="8" xfId="2" applyNumberFormat="1" applyFont="1" applyFill="1" applyBorder="1" applyAlignment="1">
      <alignment vertical="center" wrapText="1"/>
    </xf>
    <xf numFmtId="0" fontId="11" fillId="3" borderId="8" xfId="2" applyFont="1" applyFill="1" applyBorder="1" applyAlignment="1">
      <alignment horizontal="right" vertical="center" wrapText="1"/>
    </xf>
    <xf numFmtId="0" fontId="1" fillId="13" borderId="0" xfId="2" applyFont="1" applyFill="1" applyAlignment="1">
      <alignment horizontal="left" vertical="center"/>
    </xf>
    <xf numFmtId="0" fontId="20" fillId="0" borderId="0" xfId="2" applyFont="1" applyAlignment="1">
      <alignment horizontal="left" vertical="center" wrapText="1"/>
    </xf>
    <xf numFmtId="0" fontId="11" fillId="13" borderId="0" xfId="2" applyFont="1" applyFill="1" applyAlignment="1">
      <alignment horizontal="left" vertical="center" wrapText="1" indent="2"/>
    </xf>
    <xf numFmtId="0" fontId="2" fillId="13" borderId="0" xfId="0" applyFont="1" applyFill="1" applyAlignment="1">
      <alignment wrapText="1"/>
    </xf>
    <xf numFmtId="0" fontId="2" fillId="13" borderId="0" xfId="0" applyFont="1" applyFill="1"/>
    <xf numFmtId="0" fontId="14" fillId="7" borderId="0" xfId="2" applyFont="1" applyFill="1" applyAlignment="1">
      <alignment horizontal="left" vertical="center"/>
    </xf>
    <xf numFmtId="0" fontId="23" fillId="7" borderId="0" xfId="2" applyFont="1" applyFill="1" applyAlignment="1">
      <alignment horizontal="left" vertical="center"/>
    </xf>
    <xf numFmtId="0" fontId="12" fillId="7" borderId="0" xfId="2" applyFont="1" applyFill="1" applyAlignment="1">
      <alignment horizontal="left" vertical="center" wrapText="1" indent="3"/>
    </xf>
    <xf numFmtId="0" fontId="19" fillId="7" borderId="0" xfId="2" applyFont="1" applyFill="1" applyAlignment="1">
      <alignment horizontal="left" vertical="center" wrapText="1" indent="3"/>
    </xf>
    <xf numFmtId="0" fontId="69" fillId="13" borderId="0" xfId="0" applyFont="1" applyFill="1"/>
    <xf numFmtId="0" fontId="0" fillId="13" borderId="0" xfId="0" applyFill="1"/>
    <xf numFmtId="0" fontId="14" fillId="0" borderId="51" xfId="2" applyFont="1" applyBorder="1" applyAlignment="1">
      <alignment vertical="center"/>
    </xf>
    <xf numFmtId="0" fontId="27" fillId="7" borderId="52" xfId="4" applyFont="1" applyFill="1" applyBorder="1" applyAlignment="1">
      <alignment horizontal="center" vertical="center"/>
    </xf>
    <xf numFmtId="0" fontId="27" fillId="7" borderId="53" xfId="4" applyFont="1" applyFill="1" applyBorder="1" applyAlignment="1">
      <alignment horizontal="center" vertical="center"/>
    </xf>
    <xf numFmtId="0" fontId="27" fillId="7" borderId="54" xfId="4" applyFont="1" applyFill="1" applyBorder="1" applyAlignment="1">
      <alignment horizontal="center" vertical="center"/>
    </xf>
    <xf numFmtId="0" fontId="14" fillId="0" borderId="55" xfId="2" applyFont="1" applyBorder="1" applyAlignment="1">
      <alignment vertical="center"/>
    </xf>
    <xf numFmtId="0" fontId="20" fillId="0" borderId="35" xfId="2" applyFont="1" applyBorder="1" applyAlignment="1">
      <alignment horizontal="left" vertical="center"/>
    </xf>
    <xf numFmtId="0" fontId="62" fillId="0" borderId="0" xfId="6" applyFont="1" applyAlignment="1">
      <alignment vertical="center"/>
    </xf>
    <xf numFmtId="0" fontId="20" fillId="0" borderId="0" xfId="2" applyFont="1" applyAlignment="1">
      <alignment horizontal="left" vertical="center"/>
    </xf>
    <xf numFmtId="0" fontId="61" fillId="0" borderId="0" xfId="4" applyFont="1" applyFill="1" applyBorder="1" applyAlignment="1">
      <alignment horizontal="center" vertical="center"/>
    </xf>
    <xf numFmtId="0" fontId="18" fillId="0" borderId="7" xfId="2" applyFont="1" applyBorder="1" applyAlignment="1">
      <alignment horizontal="left" vertical="center" wrapText="1"/>
    </xf>
    <xf numFmtId="0" fontId="4" fillId="0" borderId="7" xfId="0" applyFont="1" applyBorder="1" applyAlignment="1">
      <alignment wrapText="1"/>
    </xf>
    <xf numFmtId="0" fontId="2" fillId="2" borderId="14" xfId="2"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8" fillId="0" borderId="7" xfId="2" applyFont="1" applyBorder="1" applyAlignment="1">
      <alignment vertical="center" wrapText="1"/>
    </xf>
    <xf numFmtId="0" fontId="4" fillId="0" borderId="7" xfId="0" applyFont="1" applyBorder="1" applyAlignment="1">
      <alignment vertical="center" wrapText="1"/>
    </xf>
    <xf numFmtId="0" fontId="2" fillId="2" borderId="14" xfId="2"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7" xfId="0" applyBorder="1" applyAlignment="1">
      <alignment horizontal="left" vertical="center" wrapText="1"/>
    </xf>
    <xf numFmtId="0" fontId="4" fillId="0" borderId="7" xfId="0" applyFont="1" applyBorder="1" applyAlignment="1">
      <alignment horizontal="left" vertical="center" wrapText="1"/>
    </xf>
    <xf numFmtId="0" fontId="1" fillId="2" borderId="63" xfId="2" applyFont="1" applyFill="1" applyBorder="1" applyAlignment="1">
      <alignment horizontal="center" vertical="center" wrapText="1"/>
    </xf>
    <xf numFmtId="0" fontId="2" fillId="2" borderId="64" xfId="2" applyFont="1" applyFill="1" applyBorder="1" applyAlignment="1">
      <alignment horizontal="center" vertical="center"/>
    </xf>
    <xf numFmtId="0" fontId="2" fillId="2" borderId="65" xfId="2" applyFont="1" applyFill="1" applyBorder="1" applyAlignment="1">
      <alignment horizontal="center" vertical="center"/>
    </xf>
    <xf numFmtId="0" fontId="49" fillId="0" borderId="16" xfId="0" applyFont="1" applyBorder="1" applyAlignment="1">
      <alignment vertical="center"/>
    </xf>
    <xf numFmtId="0" fontId="49" fillId="0" borderId="17" xfId="0" applyFont="1" applyBorder="1" applyAlignment="1">
      <alignment vertical="center"/>
    </xf>
    <xf numFmtId="0" fontId="0" fillId="0" borderId="64" xfId="0" applyBorder="1" applyAlignment="1">
      <alignment vertical="center"/>
    </xf>
    <xf numFmtId="0" fontId="2" fillId="2" borderId="18" xfId="2" applyFont="1" applyFill="1" applyBorder="1" applyAlignment="1">
      <alignment vertical="center"/>
    </xf>
    <xf numFmtId="0" fontId="49" fillId="0" borderId="19" xfId="0" applyFont="1" applyBorder="1" applyAlignment="1">
      <alignment vertical="center"/>
    </xf>
    <xf numFmtId="0" fontId="49" fillId="0" borderId="70" xfId="0" applyFont="1" applyBorder="1" applyAlignment="1">
      <alignment vertical="center"/>
    </xf>
    <xf numFmtId="0" fontId="1" fillId="2" borderId="20" xfId="2" applyFont="1" applyFill="1" applyBorder="1" applyAlignment="1">
      <alignment vertical="center" wrapText="1"/>
    </xf>
    <xf numFmtId="0" fontId="49" fillId="0" borderId="69" xfId="0" applyFont="1" applyBorder="1" applyAlignment="1">
      <alignment vertical="center"/>
    </xf>
    <xf numFmtId="0" fontId="2" fillId="2" borderId="20" xfId="2" applyFont="1" applyFill="1" applyBorder="1" applyAlignment="1">
      <alignment horizontal="left" vertical="center"/>
    </xf>
    <xf numFmtId="0" fontId="0" fillId="0" borderId="64" xfId="0" applyBorder="1" applyAlignment="1">
      <alignment horizontal="left" vertical="center"/>
    </xf>
    <xf numFmtId="0" fontId="0" fillId="0" borderId="67" xfId="0" applyBorder="1" applyAlignment="1">
      <alignment horizontal="left" vertical="center"/>
    </xf>
    <xf numFmtId="0" fontId="30" fillId="3" borderId="0" xfId="2" applyFont="1" applyFill="1" applyAlignment="1">
      <alignment vertical="center"/>
    </xf>
    <xf numFmtId="0" fontId="28" fillId="7" borderId="0" xfId="2" applyFont="1" applyFill="1" applyAlignment="1">
      <alignment vertical="center"/>
    </xf>
    <xf numFmtId="0" fontId="29" fillId="7" borderId="0" xfId="2" applyFont="1" applyFill="1" applyAlignment="1">
      <alignment horizontal="left" vertical="center"/>
    </xf>
    <xf numFmtId="0" fontId="19" fillId="0" borderId="0" xfId="2" applyFont="1" applyAlignment="1">
      <alignment horizontal="left" vertical="center"/>
    </xf>
    <xf numFmtId="0" fontId="2" fillId="0" borderId="0" xfId="2" applyFont="1" applyAlignment="1">
      <alignment horizontal="left" vertical="center"/>
    </xf>
    <xf numFmtId="0" fontId="31" fillId="8" borderId="22" xfId="2" applyFont="1" applyFill="1" applyBorder="1" applyAlignment="1">
      <alignment horizontal="left" vertical="center"/>
    </xf>
    <xf numFmtId="0" fontId="31" fillId="8" borderId="23" xfId="2" applyFont="1" applyFill="1" applyBorder="1" applyAlignment="1">
      <alignment horizontal="left" vertical="center"/>
    </xf>
    <xf numFmtId="0" fontId="31" fillId="8" borderId="24" xfId="2" applyFont="1" applyFill="1" applyBorder="1" applyAlignment="1">
      <alignment horizontal="left" vertical="center"/>
    </xf>
    <xf numFmtId="0" fontId="27" fillId="7" borderId="32" xfId="4" applyFont="1" applyFill="1" applyBorder="1" applyAlignment="1">
      <alignment horizontal="center" vertical="center"/>
    </xf>
    <xf numFmtId="0" fontId="27" fillId="7" borderId="33" xfId="4" applyFont="1" applyFill="1" applyBorder="1" applyAlignment="1">
      <alignment horizontal="center" vertical="center"/>
    </xf>
    <xf numFmtId="0" fontId="27" fillId="7" borderId="34" xfId="4" applyFont="1" applyFill="1" applyBorder="1" applyAlignment="1">
      <alignment horizontal="center" vertical="center"/>
    </xf>
    <xf numFmtId="0" fontId="27" fillId="7" borderId="0" xfId="4" applyFont="1" applyFill="1" applyBorder="1" applyAlignment="1">
      <alignment horizontal="center" vertical="center"/>
    </xf>
    <xf numFmtId="0" fontId="12" fillId="7" borderId="0" xfId="6" applyFont="1" applyFill="1" applyAlignment="1">
      <alignment horizontal="left" vertical="center" wrapText="1" indent="3"/>
    </xf>
    <xf numFmtId="0" fontId="23" fillId="7" borderId="0" xfId="6" applyFont="1" applyFill="1" applyAlignment="1">
      <alignment vertical="center" wrapText="1"/>
    </xf>
    <xf numFmtId="0" fontId="19" fillId="7" borderId="0" xfId="6" applyFont="1" applyFill="1" applyAlignment="1">
      <alignment horizontal="left" vertical="center" wrapText="1" indent="3"/>
    </xf>
    <xf numFmtId="0" fontId="39" fillId="0" borderId="0" xfId="4" applyFont="1" applyFill="1" applyBorder="1" applyAlignment="1">
      <alignment horizontal="left" vertical="center" wrapText="1"/>
    </xf>
    <xf numFmtId="0" fontId="12" fillId="7" borderId="0" xfId="6" applyFont="1" applyFill="1" applyAlignment="1">
      <alignment horizontal="left" vertical="center" wrapText="1"/>
    </xf>
    <xf numFmtId="0" fontId="12" fillId="7" borderId="0" xfId="6" applyFont="1" applyFill="1" applyAlignment="1">
      <alignment horizontal="left" vertical="top" wrapText="1" indent="3"/>
    </xf>
    <xf numFmtId="0" fontId="12" fillId="7" borderId="0" xfId="4" applyFont="1" applyFill="1" applyAlignment="1"/>
    <xf numFmtId="0" fontId="40" fillId="7" borderId="0" xfId="6" applyFont="1" applyFill="1" applyAlignment="1">
      <alignment vertical="center"/>
    </xf>
    <xf numFmtId="0" fontId="39" fillId="7" borderId="37" xfId="4" applyFont="1" applyFill="1" applyBorder="1" applyAlignment="1">
      <alignment horizontal="left" vertical="center" wrapText="1"/>
    </xf>
    <xf numFmtId="0" fontId="41" fillId="3" borderId="0" xfId="4" applyFont="1" applyFill="1" applyBorder="1" applyAlignment="1">
      <alignment horizontal="left" vertical="center" wrapText="1"/>
    </xf>
    <xf numFmtId="0" fontId="41" fillId="3" borderId="37" xfId="4" applyFont="1" applyFill="1" applyBorder="1" applyAlignment="1">
      <alignment horizontal="left" vertical="center" wrapText="1"/>
    </xf>
    <xf numFmtId="0" fontId="19" fillId="7" borderId="0" xfId="6" applyFont="1" applyFill="1" applyAlignment="1">
      <alignment horizontal="left" vertical="center" wrapText="1"/>
    </xf>
    <xf numFmtId="0" fontId="26" fillId="7" borderId="0" xfId="4" applyFont="1" applyFill="1" applyAlignment="1"/>
    <xf numFmtId="0" fontId="11" fillId="0" borderId="29" xfId="2" applyFont="1" applyBorder="1" applyAlignment="1" applyProtection="1">
      <alignment vertical="center"/>
      <protection locked="0"/>
    </xf>
    <xf numFmtId="0" fontId="14" fillId="0" borderId="0" xfId="2" applyFont="1" applyAlignment="1">
      <alignment vertical="center"/>
    </xf>
    <xf numFmtId="0" fontId="14" fillId="0" borderId="41" xfId="2" applyFont="1" applyBorder="1" applyAlignment="1">
      <alignment vertical="center"/>
    </xf>
    <xf numFmtId="0" fontId="19" fillId="7" borderId="0" xfId="6" applyFont="1" applyFill="1" applyAlignment="1">
      <alignment horizontal="left" vertical="center" wrapText="1" indent="2"/>
    </xf>
    <xf numFmtId="0" fontId="19" fillId="7" borderId="0" xfId="2" applyFont="1" applyFill="1" applyAlignment="1">
      <alignment horizontal="right" vertical="center" indent="1"/>
    </xf>
    <xf numFmtId="0" fontId="45" fillId="0" borderId="0" xfId="6" applyFont="1"/>
    <xf numFmtId="0" fontId="46" fillId="7" borderId="0" xfId="6" applyFont="1" applyFill="1" applyAlignment="1">
      <alignment vertical="center"/>
    </xf>
    <xf numFmtId="0" fontId="19" fillId="7" borderId="0" xfId="2" applyFont="1" applyFill="1" applyAlignment="1">
      <alignment horizontal="left" vertical="center" indent="1"/>
    </xf>
    <xf numFmtId="0" fontId="48" fillId="7" borderId="0" xfId="6" applyFont="1" applyFill="1" applyAlignment="1">
      <alignment vertical="center" wrapText="1"/>
    </xf>
    <xf numFmtId="0" fontId="14" fillId="0" borderId="29" xfId="2" applyFont="1" applyBorder="1" applyAlignment="1">
      <alignment vertical="center"/>
    </xf>
    <xf numFmtId="0" fontId="2" fillId="2" borderId="14" xfId="2" applyFont="1" applyFill="1" applyBorder="1" applyAlignment="1">
      <alignment horizontal="center" vertical="center"/>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1" fillId="2" borderId="14" xfId="2" applyFont="1" applyFill="1" applyBorder="1" applyAlignment="1">
      <alignment horizontal="left" vertical="center"/>
    </xf>
    <xf numFmtId="0" fontId="1" fillId="2" borderId="14" xfId="2" applyFont="1" applyFill="1" applyBorder="1" applyAlignment="1">
      <alignment horizontal="left" vertical="top" wrapText="1"/>
    </xf>
    <xf numFmtId="0" fontId="0" fillId="0" borderId="16" xfId="0" applyBorder="1" applyAlignment="1">
      <alignment horizontal="left" vertical="top"/>
    </xf>
    <xf numFmtId="0" fontId="0" fillId="0" borderId="64" xfId="0" applyBorder="1" applyAlignment="1">
      <alignment horizontal="left" vertical="top"/>
    </xf>
    <xf numFmtId="0" fontId="0" fillId="0" borderId="17" xfId="0" applyBorder="1" applyAlignment="1">
      <alignment horizontal="left" vertical="top"/>
    </xf>
    <xf numFmtId="0" fontId="0" fillId="0" borderId="21" xfId="0" applyBorder="1" applyAlignment="1">
      <alignment horizontal="left" vertical="center"/>
    </xf>
    <xf numFmtId="0" fontId="18" fillId="0" borderId="13" xfId="2"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2" borderId="63" xfId="2" applyFont="1" applyFill="1" applyBorder="1" applyAlignment="1">
      <alignment horizontal="left" vertical="center"/>
    </xf>
    <xf numFmtId="14" fontId="2" fillId="3" borderId="0" xfId="2" applyNumberFormat="1" applyFont="1" applyFill="1" applyAlignment="1">
      <alignment horizontal="right" vertical="center"/>
    </xf>
  </cellXfs>
  <cellStyles count="9">
    <cellStyle name="Comma 2" xfId="5" xr:uid="{00000000-0005-0000-0000-000000000000}"/>
    <cellStyle name="Explanatory Text 2" xfId="7" xr:uid="{00000000-0005-0000-0000-000001000000}"/>
    <cellStyle name="Hyperlink 2" xfId="3" xr:uid="{00000000-0005-0000-0000-000002000000}"/>
    <cellStyle name="Hyperlink 3" xfId="4" xr:uid="{00000000-0005-0000-0000-000003000000}"/>
    <cellStyle name="Lien hypertexte" xfId="1" builtinId="8"/>
    <cellStyle name="Normal" xfId="0" builtinId="0"/>
    <cellStyle name="Normal 103" xfId="8" xr:uid="{FA34C686-F35C-457A-A044-90402D33066E}"/>
    <cellStyle name="Normal 2" xfId="2" xr:uid="{00000000-0005-0000-0000-000006000000}"/>
    <cellStyle name="Normal 3" xfId="6" xr:uid="{00000000-0005-0000-0000-000007000000}"/>
  </cellStyles>
  <dxfs count="71">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6"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alignment horizontal="general" vertical="bottom" textRotation="0" wrapText="1" indent="0" justifyLastLine="0" shrinkToFit="0" readingOrder="0"/>
    </dxf>
    <dxf>
      <font>
        <strike val="0"/>
        <outline val="0"/>
        <shadow val="0"/>
        <vertAlign val="baseline"/>
        <sz val="11"/>
        <name val="Franklin Gothic Book"/>
        <scheme val="none"/>
      </font>
    </dxf>
    <dxf>
      <font>
        <strike val="0"/>
        <outline val="0"/>
        <shadow val="0"/>
        <u val="none"/>
        <vertAlign val="baseline"/>
        <sz val="11"/>
        <color auto="1"/>
        <name val="Franklin Gothic Book"/>
        <family val="2"/>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theme="1"/>
        <name val="Franklin Gothic Book"/>
        <family val="2"/>
        <scheme val="none"/>
      </font>
      <numFmt numFmtId="3" formatCode="#,##0"/>
      <alignment horizontal="right" vertical="center" textRotation="0" wrapText="0" indent="0" justifyLastLine="0" shrinkToFit="0" readingOrder="0"/>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family val="2"/>
        <scheme val="none"/>
      </font>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70"/>
      <tableStyleElement type="firstRowStripe" dxfId="69"/>
      <tableStyleElement type="secondRowStripe" dxfId="68"/>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112059</xdr:rowOff>
    </xdr:from>
    <xdr:to>
      <xdr:col>2</xdr:col>
      <xdr:colOff>1736679</xdr:colOff>
      <xdr:row>5</xdr:row>
      <xdr:rowOff>24409</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2559" y="112059"/>
          <a:ext cx="1736679" cy="104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6294" y="1143000"/>
          <a:ext cx="13402235" cy="45392"/>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4235" y="0"/>
          <a:ext cx="22307177"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5602432</xdr:colOff>
      <xdr:row>71</xdr:row>
      <xdr:rowOff>4859</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6-%20EITI\EITI%20TOGO\Report\2020\Final\fr_eiti_summary_data_template_2.0%20Tog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rise"/>
      <sheetName val="Feuil1"/>
      <sheetName val="Liste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Nejm Zitouni" id="{F1252E81-CC80-4055-B599-27EE4718CD5B}" userId="93056ea9ff0cca36"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28:K34" totalsRowShown="0" headerRowDxfId="67" dataDxfId="66" tableBorderDxfId="65" headerRowCellStyle="Normal 2">
  <autoFilter ref="B28:K34" xr:uid="{00000000-0009-0000-0100-000001000000}"/>
  <tableColumns count="10">
    <tableColumn id="1" xr3:uid="{00000000-0010-0000-0000-000001000000}" name="Nom complet de l’entreprise" dataDxfId="64"/>
    <tableColumn id="7" xr3:uid="{00000000-0010-0000-0000-000007000000}" name="Type d’entreprise" dataDxfId="63" dataCellStyle="Normal 2"/>
    <tableColumn id="2" xr3:uid="{00000000-0010-0000-0000-000002000000}" name="Numéro d’identifiant d’entreprise" dataDxfId="62"/>
    <tableColumn id="5" xr3:uid="{00000000-0010-0000-0000-000005000000}" name="Secteur" dataDxfId="61" dataCellStyle="Normal 2"/>
    <tableColumn id="3" xr3:uid="{00000000-0010-0000-0000-000003000000}" name="Matières premières (séparées par une virgule)" dataDxfId="60" dataCellStyle="Normal 2"/>
    <tableColumn id="4" xr3:uid="{00000000-0010-0000-0000-000004000000}" name="Cotation en bourse ou site Internet de l’entreprise " dataDxfId="59"/>
    <tableColumn id="8" xr3:uid="{00000000-0010-0000-0000-000008000000}" name="États financiers audités (ou s’ils ne sont pas disponibles, bilan, flux de trésorerie, compte de résultat)" dataDxfId="58"/>
    <tableColumn id="10" xr3:uid="{00000000-0010-0000-0000-00000A000000}" name="Modèles de rapportage soumis ?" dataDxfId="57" dataCellStyle="Comma 2"/>
    <tableColumn id="9" xr3:uid="{00000000-0010-0000-0000-000009000000}" name="Respect des assurances qualité du groupe multipartite ?" dataDxfId="56" dataCellStyle="Comma 2"/>
    <tableColumn id="6" xr3:uid="{00000000-0010-0000-0000-000006000000}" name="Rapport sur les versés au gouvernement" dataDxfId="55"/>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G23" totalsRowCount="1" headerRowDxfId="54" dataDxfId="53" tableBorderDxfId="52" headerRowCellStyle="Normal 2">
  <autoFilter ref="B14:G22" xr:uid="{00000000-0009-0000-0100-000002000000}"/>
  <tableColumns count="6">
    <tableColumn id="1" xr3:uid="{00000000-0010-0000-0100-000001000000}" name="Nom complet de l’agence" dataDxfId="51" totalsRowDxfId="50" dataCellStyle="Normal 2" totalsRowCellStyle="Normal 2"/>
    <tableColumn id="4" xr3:uid="{00000000-0010-0000-0100-000004000000}" name="Types d’agence" dataDxfId="49" totalsRowDxfId="48" dataCellStyle="Normal 2" totalsRowCellStyle="Normal 2"/>
    <tableColumn id="2" xr3:uid="{00000000-0010-0000-0100-000002000000}" name="Numéro d’identifiant (le cas échéant)" dataDxfId="47" totalsRowDxfId="46" dataCellStyle="Comma 2" totalsRowCellStyle="Comma 2"/>
    <tableColumn id="3" xr3:uid="{00000000-0010-0000-0100-000003000000}" name="Modèles de rapportage soumis ?" dataDxfId="45" totalsRowDxfId="44" dataCellStyle="Comma 2" totalsRowCellStyle="Comma 2"/>
    <tableColumn id="5" xr3:uid="{00000000-0010-0000-0100-000005000000}" name="Respect des assurances qualité du groupe multipartite ?" dataDxfId="43" totalsRowDxfId="42" dataCellStyle="Comma 2" totalsRowCellStyle="Comma 2"/>
    <tableColumn id="6" xr3:uid="{00000000-0010-0000-0100-000006000000}" name="Total déclaré" totalsRowFunction="sum" dataDxfId="41" totalsRowDxfId="40" dataCellStyle="Normal 2" totalsRowCellStyle="Normal 2"/>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36:J37" totalsRowShown="0" headerRowDxfId="39" dataDxfId="38" tableBorderDxfId="37" headerRowCellStyle="Normal 2">
  <autoFilter ref="B36:J37" xr:uid="{00000000-0009-0000-0100-000003000000}"/>
  <tableColumns count="9">
    <tableColumn id="1" xr3:uid="{00000000-0010-0000-0200-000001000000}" name="Nom complet de projet" dataDxfId="36"/>
    <tableColumn id="2" xr3:uid="{00000000-0010-0000-0200-000002000000}" name="Numéro(s) de référence d’accord juridique : contrat, licence, bail, concession,…" dataDxfId="35"/>
    <tableColumn id="3" xr3:uid="{00000000-0010-0000-0200-000003000000}" name="Entreprises affiliées, commencer par l’opérateur" dataDxfId="34"/>
    <tableColumn id="5" xr3:uid="{00000000-0010-0000-0200-000005000000}" name="Matières premières (une par ligne)" dataDxfId="33" dataCellStyle="Normal 2"/>
    <tableColumn id="6" xr3:uid="{00000000-0010-0000-0200-000006000000}" name="Statut" dataDxfId="32"/>
    <tableColumn id="7" xr3:uid="{00000000-0010-0000-0200-000007000000}" name="Production (volume)" dataDxfId="31"/>
    <tableColumn id="8" xr3:uid="{00000000-0010-0000-0200-000008000000}" name="Unité" dataDxfId="30"/>
    <tableColumn id="9" xr3:uid="{00000000-0010-0000-0200-000009000000}" name="Production (valeur)" dataDxfId="29" dataCellStyle="Normal 2"/>
    <tableColumn id="10" xr3:uid="{00000000-0010-0000-0200-00000A000000}" name="Devise"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58" totalsRowShown="0" headerRowDxfId="27" dataDxfId="26">
  <autoFilter ref="B21:K58" xr:uid="{00000000-0009-0000-0100-000004000000}"/>
  <tableColumns count="10">
    <tableColumn id="8" xr3:uid="{00000000-0010-0000-0300-000008000000}" name="GFS Level 1" dataDxfId="25"/>
    <tableColumn id="9" xr3:uid="{00000000-0010-0000-0300-000009000000}" name="GFS Level 2" dataDxfId="24"/>
    <tableColumn id="10" xr3:uid="{00000000-0010-0000-0300-00000A000000}" name="GFS Level 3" dataDxfId="23"/>
    <tableColumn id="7" xr3:uid="{00000000-0010-0000-0300-000007000000}" name="GFS Level 4" dataDxfId="22"/>
    <tableColumn id="1" xr3:uid="{00000000-0010-0000-0300-000001000000}" name="Classification du SFP" dataDxfId="21"/>
    <tableColumn id="11" xr3:uid="{00000000-0010-0000-0300-00000B000000}" name="Secteur" dataDxfId="20"/>
    <tableColumn id="3" xr3:uid="{00000000-0010-0000-0300-000003000000}" name="Nom de flux de revenus" dataDxfId="19"/>
    <tableColumn id="4" xr3:uid="{00000000-0010-0000-0300-000004000000}" name="Entité de l’État" dataDxfId="18"/>
    <tableColumn id="5" xr3:uid="{00000000-0010-0000-0300-000005000000}" name="Valeur des revenus" dataDxfId="17"/>
    <tableColumn id="2" xr3:uid="{00000000-0010-0000-0300-000002000000}" name="Devise"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0" displayName="Table10" ref="B14:O80" totalsRowShown="0" headerRowDxfId="15" dataDxfId="14">
  <autoFilter ref="B14:O80" xr:uid="{00000000-0009-0000-0100-000005000000}"/>
  <tableColumns count="14">
    <tableColumn id="7" xr3:uid="{00000000-0010-0000-0400-000007000000}" name="Secteur" dataDxfId="13">
      <calculatedColumnFormula>VLOOKUP(C15,[1]!Companies[#Data],3,FALSE)</calculatedColumnFormula>
    </tableColumn>
    <tableColumn id="1" xr3:uid="{00000000-0010-0000-0400-000001000000}" name="Entreprise" dataDxfId="12"/>
    <tableColumn id="3" xr3:uid="{00000000-0010-0000-0400-000003000000}" name="Entité de l’État" dataDxfId="11"/>
    <tableColumn id="4" xr3:uid="{00000000-0010-0000-0400-000004000000}" name="Nom de flux de revenus" dataDxfId="10"/>
    <tableColumn id="5" xr3:uid="{00000000-0010-0000-0400-000005000000}" name="Prélevé dans le cadre du projet (O/N)" dataDxfId="9"/>
    <tableColumn id="6" xr3:uid="{00000000-0010-0000-0400-000006000000}" name="Déclaré par projet (O/N)" dataDxfId="8"/>
    <tableColumn id="2" xr3:uid="{00000000-0010-0000-0400-000002000000}" name="Nom de projet" dataDxfId="7"/>
    <tableColumn id="13" xr3:uid="{00000000-0010-0000-0400-00000D000000}" name="Devise de déclaration" dataDxfId="6"/>
    <tableColumn id="14" xr3:uid="{00000000-0010-0000-0400-00000E000000}" name="Valeur des revenus" dataDxfId="5"/>
    <tableColumn id="18" xr3:uid="{00000000-0010-0000-0400-000012000000}" name="Paiement en nature (O/N)" dataDxfId="4"/>
    <tableColumn id="8" xr3:uid="{00000000-0010-0000-0400-000008000000}" name="Volume en nature (le cas échéant)" dataDxfId="3"/>
    <tableColumn id="9" xr3:uid="{00000000-0010-0000-0400-000009000000}" name="Unité (le cas échéant)" dataDxfId="2"/>
    <tableColumn id="10" xr3:uid="{00000000-0010-0000-0400-00000A000000}" name="Commentaires" dataDxfId="1"/>
    <tableColumn id="11" xr3:uid="{00000000-0010-0000-0400-00000B000000}" name="L’entreprise a-t-elle fourni les assurances qualité requises pour ses divulgations ?" dataDxfId="0" dataCellStyle="Normal 3"/>
  </tableColumns>
  <tableStyleInfo name="EITI Table"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4" dT="2023-12-05T23:20:43.49" personId="{F1252E81-CC80-4055-B599-27EE4718CD5B}" id="{DC172696-EEFD-4666-B8B5-E6E30B09EBA2}">
    <text>To update following the publication date of the report</text>
  </threadedComment>
  <threadedComment ref="E40" dT="2023-12-05T23:31:30.87" personId="{F1252E81-CC80-4055-B599-27EE4718CD5B}" id="{8EB527BF-3254-4BFE-985C-E095E1B11969}">
    <text>Should we answer Yes and add the following sectors "l’exploitation des carrières et des eaux minérales" and "le secteur de transport des produits extractifs"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eiti.org/summary-data-template" TargetMode="External"/><Relationship Id="rId1" Type="http://schemas.openxmlformats.org/officeDocument/2006/relationships/hyperlink" Target="mailto:data@eiti.org"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14.bin"/><Relationship Id="rId2" Type="http://schemas.openxmlformats.org/officeDocument/2006/relationships/hyperlink" Target="https://eiti.org/fr/document/norme-itie-2019" TargetMode="External"/><Relationship Id="rId1" Type="http://schemas.openxmlformats.org/officeDocument/2006/relationships/hyperlink" Target="https://eiti.org/fr/document/norme-itie-2019" TargetMode="External"/><Relationship Id="rId6" Type="http://schemas.openxmlformats.org/officeDocument/2006/relationships/hyperlink" Target="https://eiti.org/fr/document/modele-donnees-resumees-iti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fr/document/modele-donnees-resumees-itie" TargetMode="External"/><Relationship Id="rId9"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3" Type="http://schemas.openxmlformats.org/officeDocument/2006/relationships/hyperlink" Target="https://eiti.org/fr/document/modele-donnees-resumees-itie" TargetMode="External"/><Relationship Id="rId2" Type="http://schemas.openxmlformats.org/officeDocument/2006/relationships/hyperlink" Target="mailto:data@eiti.org" TargetMode="External"/><Relationship Id="rId1" Type="http://schemas.openxmlformats.org/officeDocument/2006/relationships/hyperlink" Target="https://eiti.org/fr/document/norme-itie-2019" TargetMode="External"/><Relationship Id="rId5" Type="http://schemas.openxmlformats.org/officeDocument/2006/relationships/table" Target="../tables/table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iti.org/fr/document/norme-itie-2019" TargetMode="External"/><Relationship Id="rId7" Type="http://schemas.openxmlformats.org/officeDocument/2006/relationships/printerSettings" Target="../printerSettings/printerSettings2.bin"/><Relationship Id="rId2" Type="http://schemas.openxmlformats.org/officeDocument/2006/relationships/hyperlink" Target="https://eiti.org/fr/document/norme-itie-2019" TargetMode="External"/><Relationship Id="rId1" Type="http://schemas.openxmlformats.org/officeDocument/2006/relationships/hyperlink" Target="https://fr.wikipedia.org/wiki/ISO_4217" TargetMode="External"/><Relationship Id="rId6" Type="http://schemas.openxmlformats.org/officeDocument/2006/relationships/hyperlink" Target="mailto:rached.maalej@posidev.uk" TargetMode="External"/><Relationship Id="rId5" Type="http://schemas.openxmlformats.org/officeDocument/2006/relationships/hyperlink" Target="https://itietogo.org/rapport-itie/" TargetMode="External"/><Relationship Id="rId10" Type="http://schemas.microsoft.com/office/2017/10/relationships/threadedComment" Target="../threadedComments/threadedComment1.xml"/><Relationship Id="rId4" Type="http://schemas.openxmlformats.org/officeDocument/2006/relationships/hyperlink" Target="https://itietogo.org/rapport-itie/" TargetMode="External"/><Relationship Id="rId9"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unstats.un.org/unsd/nationalaccount/docs/SNA2008F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5"/>
  <sheetViews>
    <sheetView showGridLines="0" topLeftCell="A28" zoomScale="85" zoomScaleNormal="85" zoomScalePageLayoutView="130" workbookViewId="0">
      <selection activeCell="G11" sqref="G11"/>
    </sheetView>
  </sheetViews>
  <sheetFormatPr baseColWidth="10" defaultColWidth="4" defaultRowHeight="24" customHeight="1" x14ac:dyDescent="0.35"/>
  <cols>
    <col min="1" max="1" width="4" style="5"/>
    <col min="2" max="2" width="4" style="5" hidden="1" customWidth="1"/>
    <col min="3" max="3" width="76.5" style="5" customWidth="1"/>
    <col min="4" max="4" width="2.9140625" style="5" customWidth="1"/>
    <col min="5" max="5" width="56" style="5" customWidth="1"/>
    <col min="6" max="6" width="2.9140625" style="5" customWidth="1"/>
    <col min="7" max="7" width="37.58203125" style="5" customWidth="1"/>
    <col min="8" max="16384" width="4" style="5"/>
  </cols>
  <sheetData>
    <row r="1" spans="2:7" ht="25.5" customHeight="1" x14ac:dyDescent="0.35">
      <c r="B1" s="244"/>
      <c r="C1" s="180"/>
      <c r="D1" s="244"/>
      <c r="E1" s="244"/>
      <c r="F1" s="244"/>
      <c r="G1" s="244"/>
    </row>
    <row r="2" spans="2:7" ht="15" x14ac:dyDescent="0.35">
      <c r="B2" s="244"/>
      <c r="C2" s="244"/>
      <c r="D2" s="244"/>
      <c r="E2" s="244"/>
      <c r="F2" s="244"/>
      <c r="G2" s="244"/>
    </row>
    <row r="3" spans="2:7" ht="15" x14ac:dyDescent="0.35">
      <c r="B3" s="244"/>
      <c r="C3" s="244"/>
      <c r="D3" s="244"/>
      <c r="E3" s="268"/>
      <c r="F3" s="244"/>
      <c r="G3" s="268"/>
    </row>
    <row r="4" spans="2:7" ht="15" x14ac:dyDescent="0.35">
      <c r="B4" s="244"/>
      <c r="C4" s="244"/>
      <c r="D4" s="244"/>
      <c r="E4" s="268" t="s">
        <v>0</v>
      </c>
      <c r="F4" s="244"/>
      <c r="G4" s="476">
        <v>45278</v>
      </c>
    </row>
    <row r="5" spans="2:7" ht="15" x14ac:dyDescent="0.35">
      <c r="B5" s="244"/>
      <c r="C5" s="244"/>
      <c r="D5" s="244"/>
      <c r="E5" s="268" t="s">
        <v>1</v>
      </c>
      <c r="F5" s="244"/>
      <c r="G5" s="476">
        <v>45278</v>
      </c>
    </row>
    <row r="6" spans="2:7" ht="3.75" customHeight="1" x14ac:dyDescent="0.35">
      <c r="B6" s="244"/>
      <c r="C6" s="244"/>
      <c r="D6" s="244"/>
      <c r="E6" s="244"/>
      <c r="F6" s="244"/>
      <c r="G6" s="244"/>
    </row>
    <row r="7" spans="2:7" ht="3.75" customHeight="1" x14ac:dyDescent="0.35">
      <c r="B7" s="244"/>
      <c r="C7" s="244"/>
      <c r="D7" s="244"/>
      <c r="E7" s="244"/>
      <c r="F7" s="244"/>
      <c r="G7" s="244"/>
    </row>
    <row r="8" spans="2:7" ht="15" x14ac:dyDescent="0.35">
      <c r="B8" s="244"/>
      <c r="C8" s="244"/>
      <c r="D8" s="244"/>
      <c r="E8" s="244"/>
      <c r="F8" s="244"/>
      <c r="G8" s="244"/>
    </row>
    <row r="9" spans="2:7" ht="15" x14ac:dyDescent="0.35">
      <c r="B9" s="244"/>
      <c r="C9" s="251"/>
      <c r="D9" s="252"/>
      <c r="E9" s="252"/>
      <c r="F9" s="272"/>
      <c r="G9" s="272"/>
    </row>
    <row r="10" spans="2:7" ht="22.5" x14ac:dyDescent="0.35">
      <c r="B10" s="244"/>
      <c r="C10" s="253" t="s">
        <v>719</v>
      </c>
      <c r="D10" s="271"/>
      <c r="E10" s="271"/>
      <c r="F10" s="272"/>
      <c r="G10" s="272"/>
    </row>
    <row r="11" spans="2:7" ht="15" x14ac:dyDescent="0.35">
      <c r="B11" s="244"/>
      <c r="C11" s="254" t="s">
        <v>505</v>
      </c>
      <c r="D11" s="255"/>
      <c r="E11" s="255"/>
      <c r="F11" s="272"/>
      <c r="G11" s="272"/>
    </row>
    <row r="12" spans="2:7" ht="15" x14ac:dyDescent="0.35">
      <c r="B12" s="244"/>
      <c r="C12" s="251"/>
      <c r="D12" s="252"/>
      <c r="E12" s="252"/>
      <c r="F12" s="272"/>
      <c r="G12" s="272"/>
    </row>
    <row r="13" spans="2:7" ht="15" x14ac:dyDescent="0.35">
      <c r="B13" s="244"/>
      <c r="C13" s="256" t="s">
        <v>2</v>
      </c>
      <c r="D13" s="252"/>
      <c r="E13" s="252"/>
      <c r="F13" s="272"/>
      <c r="G13" s="272"/>
    </row>
    <row r="14" spans="2:7" ht="15" x14ac:dyDescent="0.35">
      <c r="B14" s="244"/>
      <c r="C14" s="383"/>
      <c r="D14" s="383"/>
      <c r="E14" s="383"/>
      <c r="F14" s="272"/>
      <c r="G14" s="272"/>
    </row>
    <row r="15" spans="2:7" ht="15" x14ac:dyDescent="0.35">
      <c r="B15" s="244"/>
      <c r="C15" s="263"/>
      <c r="D15" s="263"/>
      <c r="E15" s="263"/>
      <c r="F15" s="272"/>
      <c r="G15" s="272"/>
    </row>
    <row r="16" spans="2:7" ht="15" x14ac:dyDescent="0.35">
      <c r="B16" s="244"/>
      <c r="C16" s="257" t="s">
        <v>3</v>
      </c>
      <c r="D16" s="258"/>
      <c r="E16" s="258"/>
      <c r="F16" s="272"/>
      <c r="G16" s="272"/>
    </row>
    <row r="17" spans="1:10" ht="15" x14ac:dyDescent="0.35">
      <c r="A17" s="244"/>
      <c r="B17" s="244"/>
      <c r="C17" s="259" t="s">
        <v>4</v>
      </c>
      <c r="D17" s="258"/>
      <c r="E17" s="258"/>
      <c r="F17" s="272"/>
      <c r="G17" s="272"/>
    </row>
    <row r="18" spans="1:10" ht="15" x14ac:dyDescent="0.35">
      <c r="A18" s="244"/>
      <c r="B18" s="244"/>
      <c r="C18" s="259" t="s">
        <v>5</v>
      </c>
      <c r="D18" s="258"/>
      <c r="E18" s="258"/>
      <c r="F18" s="272"/>
      <c r="G18" s="272"/>
    </row>
    <row r="19" spans="1:10" ht="29.15" customHeight="1" x14ac:dyDescent="0.4">
      <c r="A19" s="244"/>
      <c r="B19" s="244"/>
      <c r="C19" s="384" t="s">
        <v>6</v>
      </c>
      <c r="D19" s="384"/>
      <c r="E19" s="384"/>
      <c r="F19" s="272"/>
      <c r="G19" s="381" t="s">
        <v>686</v>
      </c>
    </row>
    <row r="20" spans="1:10" ht="32.25" customHeight="1" x14ac:dyDescent="0.4">
      <c r="A20" s="244"/>
      <c r="B20" s="244"/>
      <c r="C20" s="384" t="s">
        <v>7</v>
      </c>
      <c r="D20" s="384"/>
      <c r="E20" s="384"/>
      <c r="F20" s="272"/>
      <c r="G20" s="272"/>
    </row>
    <row r="21" spans="1:10" ht="6.75" customHeight="1" x14ac:dyDescent="0.35">
      <c r="A21" s="244"/>
      <c r="B21" s="244"/>
      <c r="C21" s="258"/>
      <c r="D21" s="258"/>
      <c r="E21" s="258"/>
      <c r="F21" s="272"/>
      <c r="G21" s="272"/>
    </row>
    <row r="22" spans="1:10" ht="15" x14ac:dyDescent="0.35">
      <c r="A22" s="244"/>
      <c r="B22" s="244"/>
      <c r="C22" s="257" t="s">
        <v>8</v>
      </c>
      <c r="D22" s="259"/>
      <c r="E22" s="259"/>
      <c r="F22" s="272"/>
      <c r="G22" s="272"/>
    </row>
    <row r="23" spans="1:10" ht="9.75" customHeight="1" x14ac:dyDescent="0.35">
      <c r="A23" s="244"/>
      <c r="B23" s="244"/>
      <c r="C23" s="260"/>
      <c r="D23" s="260"/>
      <c r="E23" s="260"/>
      <c r="F23" s="272"/>
      <c r="G23" s="272"/>
      <c r="J23" s="348" t="s">
        <v>686</v>
      </c>
    </row>
    <row r="24" spans="1:10" ht="15" x14ac:dyDescent="0.4">
      <c r="A24" s="244"/>
      <c r="B24" s="244"/>
      <c r="C24" s="385" t="s">
        <v>9</v>
      </c>
      <c r="D24" s="385"/>
      <c r="E24" s="385"/>
      <c r="F24" s="385"/>
      <c r="G24" s="385"/>
    </row>
    <row r="25" spans="1:10" s="118" customFormat="1" ht="15" x14ac:dyDescent="0.4">
      <c r="A25" s="297"/>
      <c r="B25" s="297"/>
      <c r="C25" s="181"/>
      <c r="D25" s="181"/>
      <c r="E25" s="182"/>
      <c r="F25" s="297"/>
      <c r="G25" s="297"/>
    </row>
    <row r="26" spans="1:10" ht="30" x14ac:dyDescent="0.35">
      <c r="A26" s="244"/>
      <c r="B26" s="244"/>
      <c r="C26" s="117" t="s">
        <v>10</v>
      </c>
      <c r="D26" s="244"/>
      <c r="E26" s="183" t="s">
        <v>11</v>
      </c>
      <c r="F26" s="244"/>
      <c r="G26" s="120" t="s">
        <v>12</v>
      </c>
    </row>
    <row r="27" spans="1:10" ht="15" x14ac:dyDescent="0.4">
      <c r="A27" s="244"/>
      <c r="B27" s="244"/>
      <c r="C27" s="270" t="s">
        <v>13</v>
      </c>
      <c r="D27" s="181"/>
      <c r="E27" s="269"/>
      <c r="F27" s="297"/>
      <c r="G27" s="297"/>
    </row>
    <row r="28" spans="1:10" ht="15" x14ac:dyDescent="0.35">
      <c r="A28" s="244"/>
      <c r="B28" s="244"/>
      <c r="C28" s="244"/>
      <c r="D28" s="244"/>
      <c r="E28" s="244"/>
      <c r="F28" s="244"/>
      <c r="G28" s="244"/>
    </row>
    <row r="29" spans="1:10" ht="15.75" customHeight="1" x14ac:dyDescent="0.35">
      <c r="A29" s="244"/>
      <c r="B29" s="244"/>
      <c r="C29" s="184" t="s">
        <v>14</v>
      </c>
      <c r="D29" s="185"/>
      <c r="E29" s="186" t="s">
        <v>15</v>
      </c>
      <c r="F29" s="187"/>
      <c r="G29" s="262" t="s">
        <v>16</v>
      </c>
    </row>
    <row r="30" spans="1:10" ht="43.5" customHeight="1" x14ac:dyDescent="0.35">
      <c r="A30" s="244"/>
      <c r="B30" s="244"/>
      <c r="C30" s="188" t="s">
        <v>17</v>
      </c>
      <c r="D30" s="185"/>
      <c r="E30" s="189" t="s">
        <v>18</v>
      </c>
      <c r="F30" s="190"/>
      <c r="G30" s="191" t="s">
        <v>19</v>
      </c>
    </row>
    <row r="31" spans="1:10" ht="42" customHeight="1" x14ac:dyDescent="0.35">
      <c r="A31" s="244"/>
      <c r="B31" s="244"/>
      <c r="C31" s="188" t="s">
        <v>20</v>
      </c>
      <c r="D31" s="185"/>
      <c r="E31" s="192" t="s">
        <v>21</v>
      </c>
      <c r="F31" s="190"/>
      <c r="G31" s="191" t="s">
        <v>22</v>
      </c>
    </row>
    <row r="32" spans="1:10" ht="24" customHeight="1" x14ac:dyDescent="0.35">
      <c r="A32" s="244"/>
      <c r="B32" s="244"/>
      <c r="C32" s="188" t="s">
        <v>23</v>
      </c>
      <c r="D32" s="185"/>
      <c r="E32" s="189" t="s">
        <v>24</v>
      </c>
      <c r="F32" s="190"/>
      <c r="G32" s="191"/>
    </row>
    <row r="33" spans="1:7" ht="48" customHeight="1" x14ac:dyDescent="0.35">
      <c r="A33" s="244"/>
      <c r="B33" s="244"/>
      <c r="C33" s="193" t="s">
        <v>25</v>
      </c>
      <c r="D33" s="185"/>
      <c r="E33" s="194" t="s">
        <v>26</v>
      </c>
      <c r="F33" s="195"/>
      <c r="G33" s="196"/>
    </row>
    <row r="34" spans="1:7" ht="12" customHeight="1" x14ac:dyDescent="0.35">
      <c r="A34" s="244"/>
      <c r="B34" s="244"/>
      <c r="C34" s="244"/>
      <c r="D34" s="244"/>
      <c r="E34" s="244"/>
      <c r="F34" s="244"/>
      <c r="G34" s="244"/>
    </row>
    <row r="35" spans="1:7" ht="15" x14ac:dyDescent="0.35">
      <c r="A35" s="244"/>
      <c r="B35" s="244"/>
      <c r="C35" s="212"/>
      <c r="D35" s="212"/>
      <c r="E35" s="212"/>
      <c r="F35" s="212"/>
      <c r="G35" s="244"/>
    </row>
    <row r="36" spans="1:7" ht="15" x14ac:dyDescent="0.35">
      <c r="A36" s="244"/>
      <c r="B36" s="244"/>
      <c r="C36" s="204" t="s">
        <v>27</v>
      </c>
      <c r="D36" s="197"/>
      <c r="E36" s="198"/>
      <c r="F36" s="197"/>
      <c r="G36" s="197"/>
    </row>
    <row r="37" spans="1:7" ht="15" x14ac:dyDescent="0.35">
      <c r="A37" s="244"/>
      <c r="B37" s="244"/>
      <c r="C37" s="382" t="s">
        <v>28</v>
      </c>
      <c r="D37" s="382"/>
      <c r="E37" s="382"/>
      <c r="F37" s="382"/>
      <c r="G37" s="382"/>
    </row>
    <row r="38" spans="1:7" ht="15" x14ac:dyDescent="0.35">
      <c r="A38" s="244"/>
      <c r="B38" s="80" t="s">
        <v>29</v>
      </c>
      <c r="C38" s="205" t="s">
        <v>30</v>
      </c>
      <c r="D38" s="80"/>
      <c r="E38" s="151"/>
      <c r="F38" s="80"/>
      <c r="G38" s="152"/>
    </row>
    <row r="39" spans="1:7" ht="15" x14ac:dyDescent="0.35">
      <c r="A39" s="244"/>
      <c r="B39" s="244"/>
      <c r="C39" s="244"/>
      <c r="D39" s="244"/>
      <c r="E39" s="244"/>
      <c r="F39" s="244"/>
      <c r="G39" s="244"/>
    </row>
    <row r="40" spans="1:7" ht="15" x14ac:dyDescent="0.35">
      <c r="A40" s="244"/>
      <c r="B40" s="244"/>
      <c r="C40" s="244"/>
      <c r="D40" s="244"/>
      <c r="E40" s="244"/>
      <c r="F40" s="244"/>
      <c r="G40" s="244"/>
    </row>
    <row r="41" spans="1:7" ht="15" x14ac:dyDescent="0.35">
      <c r="A41" s="244"/>
      <c r="B41" s="244"/>
      <c r="C41" s="244"/>
      <c r="D41" s="244"/>
      <c r="E41" s="244"/>
      <c r="F41" s="244"/>
      <c r="G41" s="244"/>
    </row>
    <row r="42" spans="1:7" ht="15" x14ac:dyDescent="0.35">
      <c r="A42" s="244"/>
      <c r="B42" s="244"/>
      <c r="C42" s="244"/>
      <c r="D42" s="244"/>
      <c r="E42" s="244"/>
      <c r="F42" s="244"/>
      <c r="G42" s="244"/>
    </row>
    <row r="43" spans="1:7" ht="15" x14ac:dyDescent="0.35">
      <c r="A43" s="244"/>
      <c r="B43" s="244"/>
      <c r="C43" s="244"/>
      <c r="D43" s="244"/>
      <c r="E43" s="244"/>
      <c r="F43" s="244"/>
      <c r="G43" s="244"/>
    </row>
    <row r="44" spans="1:7" ht="15" x14ac:dyDescent="0.35">
      <c r="A44" s="244"/>
      <c r="B44" s="244"/>
      <c r="C44" s="244"/>
      <c r="D44" s="244"/>
      <c r="E44" s="244"/>
      <c r="F44" s="244"/>
      <c r="G44" s="244"/>
    </row>
    <row r="45" spans="1:7" ht="24" customHeight="1" x14ac:dyDescent="0.35">
      <c r="A45" s="244"/>
      <c r="B45" s="244"/>
      <c r="C45" s="244"/>
      <c r="D45" s="244"/>
      <c r="E45" s="244"/>
      <c r="F45" s="244"/>
      <c r="G45" s="244"/>
    </row>
  </sheetData>
  <mergeCells count="5">
    <mergeCell ref="C37:G37"/>
    <mergeCell ref="C14:E14"/>
    <mergeCell ref="C19:E19"/>
    <mergeCell ref="C20:E20"/>
    <mergeCell ref="C24:G24"/>
  </mergeCells>
  <pageMargins left="0.23622047244094491" right="0.23622047244094491"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U27"/>
  <sheetViews>
    <sheetView topLeftCell="A8" zoomScale="115" zoomScaleNormal="115" workbookViewId="0">
      <selection activeCell="D24" sqref="D24"/>
    </sheetView>
  </sheetViews>
  <sheetFormatPr baseColWidth="10" defaultColWidth="10.5" defaultRowHeight="16" x14ac:dyDescent="0.4"/>
  <cols>
    <col min="1" max="1" width="15.9140625" style="226" customWidth="1"/>
    <col min="2" max="2" width="36.58203125" style="226" customWidth="1"/>
    <col min="3" max="3" width="3.58203125" style="226" customWidth="1"/>
    <col min="4" max="4" width="34.9140625" style="226" customWidth="1"/>
    <col min="5" max="5" width="3" style="226" customWidth="1"/>
    <col min="6" max="6" width="29.5" style="226" customWidth="1"/>
    <col min="7" max="7" width="3" style="226" customWidth="1"/>
    <col min="8" max="8" width="29.5" style="226" customWidth="1"/>
    <col min="9" max="9" width="3" style="226" customWidth="1"/>
    <col min="10" max="10" width="39.5" style="226" customWidth="1"/>
    <col min="11" max="11" width="3" style="226" customWidth="1"/>
    <col min="12" max="12" width="36.08203125" customWidth="1"/>
    <col min="13" max="13" width="3" style="226" customWidth="1"/>
    <col min="14" max="14" width="39.5" style="226" customWidth="1"/>
    <col min="15" max="15" width="3" style="226" customWidth="1"/>
    <col min="16" max="16" width="39.5" style="226" customWidth="1"/>
    <col min="17" max="17" width="3" style="226" customWidth="1"/>
    <col min="18" max="18" width="39.5" style="226" customWidth="1"/>
    <col min="19" max="19" width="3" style="226" customWidth="1"/>
    <col min="20" max="20" width="39.5" style="226" customWidth="1"/>
    <col min="21" max="21" width="3" style="226" customWidth="1"/>
    <col min="22" max="16384" width="10.5" style="226"/>
  </cols>
  <sheetData>
    <row r="1" spans="1:21" ht="25" x14ac:dyDescent="0.5">
      <c r="A1" s="218" t="s">
        <v>195</v>
      </c>
    </row>
    <row r="3" spans="1:21" s="124" customFormat="1" ht="96" x14ac:dyDescent="0.35">
      <c r="B3" s="290" t="s">
        <v>96</v>
      </c>
      <c r="D3" s="276" t="s">
        <v>97</v>
      </c>
      <c r="E3" s="277"/>
      <c r="F3" s="276" t="s">
        <v>98</v>
      </c>
      <c r="G3" s="277"/>
      <c r="H3" s="276" t="s">
        <v>99</v>
      </c>
      <c r="I3" s="275"/>
      <c r="J3" s="278" t="s">
        <v>100</v>
      </c>
      <c r="K3" s="277"/>
      <c r="L3" s="278" t="s">
        <v>506</v>
      </c>
      <c r="M3" s="288"/>
      <c r="N3" s="289" t="s">
        <v>101</v>
      </c>
      <c r="O3" s="288"/>
      <c r="P3" s="289" t="s">
        <v>102</v>
      </c>
      <c r="Q3" s="288"/>
      <c r="R3" s="289" t="s">
        <v>103</v>
      </c>
      <c r="S3" s="288"/>
      <c r="T3" s="289" t="s">
        <v>104</v>
      </c>
      <c r="U3" s="288"/>
    </row>
    <row r="4" spans="1:21" s="2" customFormat="1" ht="19" x14ac:dyDescent="0.35">
      <c r="B4" s="3"/>
      <c r="D4" s="3"/>
      <c r="F4" s="3"/>
      <c r="H4" s="3"/>
      <c r="J4" s="4"/>
      <c r="K4" s="23"/>
      <c r="L4" s="222"/>
      <c r="N4" s="4"/>
      <c r="P4" s="4"/>
      <c r="R4" s="4"/>
      <c r="T4" s="4"/>
    </row>
    <row r="5" spans="1:21" s="20" customFormat="1" ht="30" x14ac:dyDescent="0.35">
      <c r="A5" s="27" t="s">
        <v>118</v>
      </c>
      <c r="B5" s="202" t="s">
        <v>196</v>
      </c>
      <c r="D5" s="6" t="s">
        <v>62</v>
      </c>
      <c r="F5" s="28"/>
      <c r="H5" s="28"/>
      <c r="J5" s="248"/>
      <c r="L5" s="227"/>
    </row>
    <row r="6" spans="1:21" s="2" customFormat="1" ht="19" x14ac:dyDescent="0.35">
      <c r="B6" s="3"/>
      <c r="D6" s="3"/>
      <c r="F6" s="3"/>
      <c r="H6" s="3"/>
      <c r="J6" s="4"/>
      <c r="K6" s="23"/>
      <c r="L6" s="24"/>
      <c r="N6" s="4"/>
      <c r="P6" s="4"/>
      <c r="R6" s="4"/>
      <c r="T6" s="4"/>
    </row>
    <row r="7" spans="1:21" s="20" customFormat="1" ht="120" x14ac:dyDescent="0.35">
      <c r="A7" s="27" t="s">
        <v>197</v>
      </c>
      <c r="B7" s="202" t="s">
        <v>198</v>
      </c>
      <c r="D7" s="8" t="s">
        <v>670</v>
      </c>
      <c r="E7" s="21"/>
      <c r="F7" s="22"/>
      <c r="G7" s="21"/>
      <c r="H7" s="22"/>
      <c r="I7" s="21"/>
      <c r="J7" s="238"/>
      <c r="K7" s="231"/>
      <c r="L7" s="227"/>
      <c r="N7" s="239"/>
      <c r="P7" s="239"/>
      <c r="R7" s="239"/>
      <c r="T7" s="239"/>
    </row>
    <row r="8" spans="1:21" s="2" customFormat="1" ht="19" x14ac:dyDescent="0.35">
      <c r="B8" s="3"/>
      <c r="D8" s="3"/>
      <c r="F8" s="3"/>
      <c r="H8" s="3"/>
      <c r="J8" s="4"/>
      <c r="K8" s="23"/>
      <c r="L8" s="23"/>
      <c r="N8" s="4"/>
    </row>
    <row r="9" spans="1:21" s="244" customFormat="1" ht="15" x14ac:dyDescent="0.35">
      <c r="A9" s="240"/>
      <c r="B9" s="18" t="s">
        <v>199</v>
      </c>
      <c r="C9" s="241"/>
      <c r="D9" s="249"/>
      <c r="E9" s="241"/>
      <c r="F9" s="249"/>
      <c r="G9" s="242"/>
      <c r="H9" s="249"/>
      <c r="I9" s="242"/>
      <c r="J9" s="250"/>
      <c r="K9" s="24"/>
      <c r="L9" s="24"/>
      <c r="M9" s="243"/>
      <c r="N9" s="250"/>
      <c r="O9" s="243"/>
      <c r="P9" s="250"/>
      <c r="Q9" s="243"/>
      <c r="R9" s="250"/>
      <c r="S9" s="243"/>
      <c r="T9" s="250"/>
      <c r="U9" s="243"/>
    </row>
    <row r="10" spans="1:21" s="244" customFormat="1" ht="19" x14ac:dyDescent="0.35">
      <c r="A10" s="229"/>
      <c r="B10" s="15" t="s">
        <v>200</v>
      </c>
      <c r="C10" s="230"/>
      <c r="D10" s="8" t="s">
        <v>527</v>
      </c>
      <c r="E10" s="230"/>
      <c r="F10" s="78" t="s">
        <v>528</v>
      </c>
      <c r="G10" s="245"/>
      <c r="H10" s="78" t="s">
        <v>549</v>
      </c>
      <c r="I10" s="245"/>
      <c r="J10" s="422" t="s">
        <v>558</v>
      </c>
      <c r="K10" s="23"/>
      <c r="L10" s="227"/>
      <c r="M10" s="2"/>
      <c r="N10" s="239"/>
      <c r="O10" s="2"/>
      <c r="P10" s="239"/>
      <c r="Q10" s="2"/>
      <c r="R10" s="239"/>
      <c r="S10" s="2"/>
      <c r="T10" s="239"/>
      <c r="U10" s="2"/>
    </row>
    <row r="11" spans="1:21" s="244" customFormat="1" ht="15" x14ac:dyDescent="0.35">
      <c r="A11" s="229"/>
      <c r="B11" s="15" t="s">
        <v>201</v>
      </c>
      <c r="C11" s="230"/>
      <c r="D11" s="8" t="s">
        <v>527</v>
      </c>
      <c r="E11" s="230"/>
      <c r="F11" s="78" t="s">
        <v>528</v>
      </c>
      <c r="G11" s="245"/>
      <c r="H11" s="78" t="s">
        <v>549</v>
      </c>
      <c r="I11" s="245"/>
      <c r="J11" s="420"/>
      <c r="K11" s="231"/>
      <c r="L11" s="227"/>
      <c r="M11" s="20"/>
      <c r="N11" s="239"/>
      <c r="O11" s="20"/>
      <c r="P11" s="239"/>
      <c r="Q11" s="20"/>
      <c r="R11" s="239"/>
      <c r="S11" s="20"/>
      <c r="T11" s="239"/>
      <c r="U11" s="20"/>
    </row>
    <row r="12" spans="1:21" s="244" customFormat="1" ht="30" x14ac:dyDescent="0.4">
      <c r="A12" s="229"/>
      <c r="B12" s="16" t="s">
        <v>550</v>
      </c>
      <c r="C12" s="230"/>
      <c r="D12" s="377">
        <v>3249726</v>
      </c>
      <c r="E12" s="230"/>
      <c r="F12" s="8" t="s">
        <v>204</v>
      </c>
      <c r="G12" s="226"/>
      <c r="H12" s="78" t="s">
        <v>711</v>
      </c>
      <c r="I12" s="226"/>
      <c r="J12" s="420"/>
      <c r="K12" s="231"/>
      <c r="L12" s="227"/>
      <c r="M12" s="2"/>
      <c r="N12" s="239"/>
      <c r="O12" s="2"/>
      <c r="P12" s="239"/>
      <c r="Q12" s="2"/>
      <c r="R12" s="239"/>
      <c r="S12" s="2"/>
      <c r="T12" s="239"/>
      <c r="U12" s="2"/>
    </row>
    <row r="13" spans="1:21" s="244" customFormat="1" ht="30" x14ac:dyDescent="0.4">
      <c r="A13" s="229"/>
      <c r="B13" s="16" t="str">
        <f>LEFT(B12,SEARCH(",",B12))&amp;" valeur"</f>
        <v>Phosphates de calcium naturels (2510), valeur</v>
      </c>
      <c r="C13" s="230"/>
      <c r="D13" s="8">
        <v>72669319310</v>
      </c>
      <c r="E13" s="230"/>
      <c r="F13" s="8" t="s">
        <v>555</v>
      </c>
      <c r="G13" s="226"/>
      <c r="H13" s="78" t="s">
        <v>549</v>
      </c>
      <c r="I13" s="226"/>
      <c r="J13" s="420"/>
      <c r="K13" s="231"/>
      <c r="L13" s="227"/>
      <c r="M13" s="243"/>
      <c r="N13" s="239"/>
      <c r="O13" s="243"/>
      <c r="P13" s="239"/>
      <c r="Q13" s="243"/>
      <c r="R13" s="239"/>
      <c r="S13" s="243"/>
      <c r="T13" s="239"/>
      <c r="U13" s="243"/>
    </row>
    <row r="14" spans="1:21" s="244" customFormat="1" x14ac:dyDescent="0.4">
      <c r="A14" s="229"/>
      <c r="B14" s="16" t="s">
        <v>551</v>
      </c>
      <c r="C14" s="230"/>
      <c r="D14" s="8">
        <v>3360501.9699999997</v>
      </c>
      <c r="E14" s="230"/>
      <c r="F14" s="8" t="s">
        <v>204</v>
      </c>
      <c r="G14" s="226"/>
      <c r="H14" s="78" t="s">
        <v>549</v>
      </c>
      <c r="I14" s="226"/>
      <c r="J14" s="420"/>
      <c r="K14" s="234"/>
      <c r="L14" s="227"/>
      <c r="M14" s="243"/>
      <c r="N14" s="239"/>
      <c r="O14" s="243"/>
      <c r="P14" s="239"/>
      <c r="Q14" s="243"/>
      <c r="R14" s="239"/>
      <c r="S14" s="243"/>
      <c r="T14" s="239"/>
      <c r="U14" s="243"/>
    </row>
    <row r="15" spans="1:21" s="244" customFormat="1" x14ac:dyDescent="0.4">
      <c r="A15" s="229"/>
      <c r="B15" s="16" t="str">
        <f>LEFT(B14,SEARCH(",",B14))&amp;" valeur"</f>
        <v>Calcaire (2521), valeur</v>
      </c>
      <c r="C15" s="230"/>
      <c r="D15" s="8">
        <v>21804262523</v>
      </c>
      <c r="E15" s="230"/>
      <c r="F15" s="8" t="s">
        <v>555</v>
      </c>
      <c r="G15" s="226"/>
      <c r="H15" s="78" t="s">
        <v>549</v>
      </c>
      <c r="I15" s="226"/>
      <c r="J15" s="420"/>
      <c r="K15" s="234"/>
      <c r="L15" s="227"/>
      <c r="M15" s="243"/>
      <c r="N15" s="239"/>
      <c r="O15" s="243"/>
      <c r="P15" s="239"/>
      <c r="Q15" s="243"/>
      <c r="R15" s="239"/>
      <c r="S15" s="243"/>
      <c r="T15" s="239"/>
      <c r="U15" s="243"/>
    </row>
    <row r="16" spans="1:21" s="244" customFormat="1" x14ac:dyDescent="0.4">
      <c r="A16" s="229"/>
      <c r="B16" s="16" t="s">
        <v>552</v>
      </c>
      <c r="C16" s="230"/>
      <c r="D16" s="8">
        <v>33488387</v>
      </c>
      <c r="E16" s="230"/>
      <c r="F16" s="8" t="s">
        <v>556</v>
      </c>
      <c r="G16" s="226"/>
      <c r="H16" s="78" t="s">
        <v>549</v>
      </c>
      <c r="I16" s="226"/>
      <c r="J16" s="420"/>
      <c r="K16" s="332"/>
      <c r="L16" s="227"/>
      <c r="M16" s="226"/>
      <c r="N16" s="239"/>
      <c r="O16" s="226"/>
      <c r="P16" s="239"/>
      <c r="Q16" s="226"/>
      <c r="R16" s="239"/>
      <c r="S16" s="226"/>
      <c r="T16" s="239"/>
      <c r="U16" s="226"/>
    </row>
    <row r="17" spans="1:21" s="244" customFormat="1" x14ac:dyDescent="0.4">
      <c r="A17" s="229"/>
      <c r="B17" s="16" t="str">
        <f>LEFT(B16,SEARCH(",",B16))&amp;" valeur"</f>
        <v>Autres (2617), valeur</v>
      </c>
      <c r="C17" s="230"/>
      <c r="D17" s="8">
        <v>19590706395</v>
      </c>
      <c r="E17" s="230"/>
      <c r="F17" s="8" t="s">
        <v>555</v>
      </c>
      <c r="G17" s="226"/>
      <c r="H17" s="78" t="s">
        <v>549</v>
      </c>
      <c r="I17" s="226"/>
      <c r="J17" s="423"/>
      <c r="K17" s="226"/>
      <c r="L17" s="227"/>
      <c r="M17" s="226"/>
      <c r="N17" s="239"/>
      <c r="O17" s="226"/>
      <c r="P17" s="239"/>
      <c r="Q17" s="226"/>
      <c r="R17" s="239"/>
      <c r="S17" s="226"/>
      <c r="T17" s="239"/>
      <c r="U17" s="226"/>
    </row>
    <row r="18" spans="1:21" s="244" customFormat="1" x14ac:dyDescent="0.4">
      <c r="A18" s="229"/>
      <c r="B18" s="16" t="s">
        <v>553</v>
      </c>
      <c r="C18" s="230"/>
      <c r="D18" s="8">
        <v>410420</v>
      </c>
      <c r="E18" s="230"/>
      <c r="F18" s="8" t="s">
        <v>204</v>
      </c>
      <c r="G18" s="226"/>
      <c r="H18" s="78" t="s">
        <v>549</v>
      </c>
      <c r="I18" s="226"/>
      <c r="J18" s="423"/>
      <c r="K18" s="226"/>
      <c r="L18" s="227"/>
      <c r="M18" s="226"/>
      <c r="N18" s="239"/>
      <c r="O18" s="226"/>
      <c r="P18" s="239"/>
      <c r="Q18" s="226"/>
      <c r="R18" s="239"/>
      <c r="S18" s="226"/>
      <c r="T18" s="239"/>
      <c r="U18" s="226"/>
    </row>
    <row r="19" spans="1:21" s="244" customFormat="1" x14ac:dyDescent="0.4">
      <c r="A19" s="229"/>
      <c r="B19" s="16" t="str">
        <f>LEFT(B18,SEARCH(",",B18))&amp;" valeur"</f>
        <v>Argile (2509), valeur</v>
      </c>
      <c r="C19" s="230"/>
      <c r="D19" s="8">
        <v>54038533</v>
      </c>
      <c r="E19" s="230"/>
      <c r="F19" s="8" t="s">
        <v>555</v>
      </c>
      <c r="G19" s="226"/>
      <c r="H19" s="78" t="s">
        <v>549</v>
      </c>
      <c r="I19" s="226"/>
      <c r="J19" s="423"/>
      <c r="K19" s="226"/>
      <c r="L19" s="227"/>
      <c r="M19" s="226"/>
      <c r="N19" s="239"/>
      <c r="O19" s="226"/>
      <c r="P19" s="239"/>
      <c r="Q19" s="226"/>
      <c r="R19" s="239"/>
      <c r="S19" s="226"/>
      <c r="T19" s="239"/>
      <c r="U19" s="226"/>
    </row>
    <row r="20" spans="1:21" s="244" customFormat="1" x14ac:dyDescent="0.4">
      <c r="A20" s="229"/>
      <c r="B20" s="16" t="s">
        <v>554</v>
      </c>
      <c r="C20" s="230"/>
      <c r="D20" s="8">
        <v>106687.67999999999</v>
      </c>
      <c r="E20" s="230"/>
      <c r="F20" s="8" t="s">
        <v>204</v>
      </c>
      <c r="G20" s="226"/>
      <c r="H20" s="78" t="s">
        <v>549</v>
      </c>
      <c r="I20" s="226"/>
      <c r="J20" s="423"/>
      <c r="K20" s="226"/>
      <c r="L20" s="227"/>
      <c r="M20" s="226"/>
      <c r="N20" s="239"/>
      <c r="O20" s="226"/>
      <c r="P20" s="239"/>
      <c r="Q20" s="226"/>
      <c r="R20" s="239"/>
      <c r="S20" s="226"/>
      <c r="T20" s="239"/>
      <c r="U20" s="226"/>
    </row>
    <row r="21" spans="1:21" s="244" customFormat="1" x14ac:dyDescent="0.4">
      <c r="A21" s="229"/>
      <c r="B21" s="16" t="str">
        <f>LEFT(B20,SEARCH(",",B20))&amp;" valeur"</f>
        <v>Dolomite (2518), valeur</v>
      </c>
      <c r="C21" s="230"/>
      <c r="D21" s="8">
        <v>49876490</v>
      </c>
      <c r="E21" s="230"/>
      <c r="F21" s="8" t="s">
        <v>555</v>
      </c>
      <c r="G21" s="226"/>
      <c r="H21" s="78" t="s">
        <v>549</v>
      </c>
      <c r="I21" s="226"/>
      <c r="J21" s="423"/>
      <c r="K21" s="226"/>
      <c r="L21" s="227"/>
      <c r="M21" s="226"/>
      <c r="N21" s="239"/>
      <c r="O21" s="226"/>
      <c r="P21" s="239"/>
      <c r="Q21" s="226"/>
      <c r="R21" s="239"/>
      <c r="S21" s="226"/>
      <c r="T21" s="239"/>
      <c r="U21" s="226"/>
    </row>
    <row r="22" spans="1:21" s="244" customFormat="1" x14ac:dyDescent="0.4">
      <c r="A22" s="229"/>
      <c r="B22" s="16" t="s">
        <v>552</v>
      </c>
      <c r="C22" s="230"/>
      <c r="D22" s="8">
        <v>1407684</v>
      </c>
      <c r="E22" s="230"/>
      <c r="F22" s="8" t="s">
        <v>557</v>
      </c>
      <c r="G22" s="226"/>
      <c r="H22" s="78" t="s">
        <v>549</v>
      </c>
      <c r="I22" s="226"/>
      <c r="J22" s="423"/>
      <c r="K22" s="226"/>
      <c r="L22" s="227"/>
      <c r="M22" s="226"/>
      <c r="N22" s="239"/>
      <c r="O22" s="226"/>
      <c r="P22" s="239"/>
      <c r="Q22" s="226"/>
      <c r="R22" s="239"/>
      <c r="S22" s="226"/>
      <c r="T22" s="239"/>
      <c r="U22" s="226"/>
    </row>
    <row r="23" spans="1:21" s="244" customFormat="1" x14ac:dyDescent="0.4">
      <c r="A23" s="229"/>
      <c r="B23" s="16" t="str">
        <f>LEFT(B22,SEARCH(",",B22))&amp;" valeur"</f>
        <v>Autres (2617), valeur</v>
      </c>
      <c r="C23" s="230"/>
      <c r="D23" s="8"/>
      <c r="E23" s="230"/>
      <c r="F23" s="8" t="s">
        <v>555</v>
      </c>
      <c r="G23" s="226"/>
      <c r="H23" s="78" t="s">
        <v>549</v>
      </c>
      <c r="I23" s="226"/>
      <c r="J23" s="423"/>
      <c r="K23" s="226"/>
      <c r="L23" s="227"/>
      <c r="M23" s="226"/>
      <c r="N23" s="239"/>
      <c r="O23" s="226"/>
      <c r="P23" s="239"/>
      <c r="Q23" s="226"/>
      <c r="R23" s="239"/>
      <c r="S23" s="226"/>
      <c r="T23" s="239"/>
      <c r="U23" s="226"/>
    </row>
    <row r="24" spans="1:21" s="244" customFormat="1" x14ac:dyDescent="0.4">
      <c r="A24" s="229"/>
      <c r="B24" s="16"/>
      <c r="C24" s="230"/>
      <c r="D24" s="8"/>
      <c r="E24" s="230"/>
      <c r="F24" s="8"/>
      <c r="G24" s="226"/>
      <c r="H24" s="78"/>
      <c r="I24" s="226"/>
      <c r="J24" s="423"/>
      <c r="K24" s="226"/>
      <c r="L24" s="227"/>
      <c r="M24" s="226"/>
      <c r="N24" s="239"/>
      <c r="O24" s="226"/>
      <c r="P24" s="239"/>
      <c r="Q24" s="226"/>
      <c r="R24" s="239"/>
      <c r="S24" s="226"/>
      <c r="T24" s="239"/>
      <c r="U24" s="226"/>
    </row>
    <row r="25" spans="1:21" s="244" customFormat="1" x14ac:dyDescent="0.4">
      <c r="A25" s="229"/>
      <c r="B25" s="16"/>
      <c r="C25" s="230"/>
      <c r="D25" s="8"/>
      <c r="E25" s="230"/>
      <c r="F25" s="8"/>
      <c r="G25" s="226"/>
      <c r="H25" s="78"/>
      <c r="I25" s="226"/>
      <c r="J25" s="423"/>
      <c r="K25" s="226"/>
      <c r="L25" s="227"/>
      <c r="M25" s="226"/>
      <c r="N25" s="239"/>
      <c r="O25" s="226"/>
      <c r="P25" s="239"/>
      <c r="Q25" s="226"/>
      <c r="R25" s="239"/>
      <c r="S25" s="226"/>
      <c r="T25" s="239"/>
      <c r="U25" s="226"/>
    </row>
    <row r="26" spans="1:21" s="244" customFormat="1" x14ac:dyDescent="0.4">
      <c r="A26" s="229"/>
      <c r="B26" s="16"/>
      <c r="C26" s="230"/>
      <c r="D26" s="8"/>
      <c r="E26" s="230"/>
      <c r="F26" s="8"/>
      <c r="G26" s="226"/>
      <c r="H26" s="78"/>
      <c r="I26" s="226"/>
      <c r="J26" s="420"/>
      <c r="K26" s="226"/>
      <c r="L26" s="227"/>
      <c r="M26" s="226"/>
      <c r="N26" s="239"/>
      <c r="O26" s="226"/>
      <c r="P26" s="239"/>
      <c r="Q26" s="226"/>
      <c r="R26" s="239"/>
      <c r="S26" s="226"/>
      <c r="T26" s="239"/>
      <c r="U26" s="226"/>
    </row>
    <row r="27" spans="1:21" s="244" customFormat="1" x14ac:dyDescent="0.4">
      <c r="A27" s="246"/>
      <c r="B27" s="17"/>
      <c r="C27" s="247"/>
      <c r="D27" s="11"/>
      <c r="E27" s="247"/>
      <c r="F27" s="11"/>
      <c r="G27" s="331"/>
      <c r="H27" s="265"/>
      <c r="I27" s="331"/>
      <c r="J27" s="421"/>
      <c r="K27" s="331"/>
      <c r="L27" s="227"/>
      <c r="M27" s="331"/>
      <c r="N27" s="336"/>
      <c r="O27" s="226"/>
      <c r="P27" s="239"/>
      <c r="Q27" s="226"/>
      <c r="R27" s="239"/>
      <c r="S27" s="226"/>
      <c r="T27" s="239"/>
      <c r="U27" s="226"/>
    </row>
  </sheetData>
  <mergeCells count="1">
    <mergeCell ref="J10:J27"/>
  </mergeCells>
  <hyperlinks>
    <hyperlink ref="B9" r:id="rId1" xr:uid="{00000000-0004-0000-0900-000000000000}"/>
  </hyperlinks>
  <pageMargins left="0.23622047244094491" right="0.23622047244094491" top="0.74803149606299213" bottom="0.74803149606299213" header="0.31496062992125984" footer="0.31496062992125984"/>
  <pageSetup paperSize="8" scale="95" fitToHeight="2"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U27"/>
  <sheetViews>
    <sheetView topLeftCell="A6" zoomScaleNormal="100" workbookViewId="0">
      <selection activeCell="D17" sqref="D17"/>
    </sheetView>
  </sheetViews>
  <sheetFormatPr baseColWidth="10" defaultColWidth="10.5" defaultRowHeight="16" x14ac:dyDescent="0.4"/>
  <cols>
    <col min="1" max="1" width="15" style="226" customWidth="1"/>
    <col min="2" max="2" width="30.4140625" style="226" customWidth="1"/>
    <col min="3" max="3" width="4.9140625" style="226" customWidth="1"/>
    <col min="4" max="4" width="33.08203125" style="226" customWidth="1"/>
    <col min="5" max="5" width="4.9140625" style="226" customWidth="1"/>
    <col min="6" max="6" width="18" style="226" customWidth="1"/>
    <col min="7" max="7" width="3" style="226" customWidth="1"/>
    <col min="8" max="8" width="22.5" style="226" customWidth="1"/>
    <col min="9" max="9" width="3" style="226" customWidth="1"/>
    <col min="10" max="10" width="39.5" style="226" customWidth="1"/>
    <col min="11" max="11" width="3" style="226" customWidth="1"/>
    <col min="12" max="12" width="36.08203125" customWidth="1"/>
    <col min="13" max="13" width="3" style="226" customWidth="1"/>
    <col min="14" max="14" width="39.5" style="226" customWidth="1"/>
    <col min="15" max="15" width="3" style="226" customWidth="1"/>
    <col min="16" max="16" width="39.5" style="226" customWidth="1"/>
    <col min="17" max="17" width="3" style="226" customWidth="1"/>
    <col min="18" max="18" width="39.5" style="226" customWidth="1"/>
    <col min="19" max="19" width="3" style="226" customWidth="1"/>
    <col min="20" max="20" width="39.5" style="226" customWidth="1"/>
    <col min="21" max="21" width="3" style="226" customWidth="1"/>
    <col min="22" max="16384" width="10.5" style="226"/>
  </cols>
  <sheetData>
    <row r="1" spans="1:21" ht="25" x14ac:dyDescent="0.5">
      <c r="A1" s="218" t="s">
        <v>206</v>
      </c>
    </row>
    <row r="3" spans="1:21" s="20" customFormat="1" ht="150" x14ac:dyDescent="0.35">
      <c r="A3" s="27" t="s">
        <v>207</v>
      </c>
      <c r="B3" s="202" t="s">
        <v>208</v>
      </c>
      <c r="D3" s="8" t="s">
        <v>670</v>
      </c>
      <c r="E3" s="21"/>
      <c r="F3" s="22"/>
      <c r="G3" s="21"/>
      <c r="H3" s="22"/>
      <c r="I3" s="21"/>
      <c r="J3" s="238"/>
      <c r="K3" s="24"/>
      <c r="L3" s="227"/>
      <c r="N3" s="239"/>
      <c r="P3" s="239"/>
      <c r="R3" s="239"/>
      <c r="T3" s="239"/>
    </row>
    <row r="4" spans="1:21" s="2" customFormat="1" ht="19" x14ac:dyDescent="0.35">
      <c r="B4" s="3"/>
      <c r="D4" s="3"/>
      <c r="F4" s="3"/>
      <c r="H4" s="3"/>
      <c r="J4" s="4"/>
      <c r="K4" s="23"/>
      <c r="L4" s="222"/>
      <c r="N4" s="4"/>
    </row>
    <row r="5" spans="1:21" s="124" customFormat="1" ht="96" x14ac:dyDescent="0.35">
      <c r="B5" s="290" t="s">
        <v>96</v>
      </c>
      <c r="D5" s="276" t="s">
        <v>97</v>
      </c>
      <c r="E5" s="277"/>
      <c r="F5" s="276" t="s">
        <v>98</v>
      </c>
      <c r="G5" s="277"/>
      <c r="H5" s="276" t="s">
        <v>99</v>
      </c>
      <c r="I5" s="275"/>
      <c r="J5" s="278" t="s">
        <v>100</v>
      </c>
      <c r="K5" s="277"/>
      <c r="L5" s="278" t="s">
        <v>506</v>
      </c>
      <c r="M5" s="288"/>
      <c r="N5" s="289" t="s">
        <v>101</v>
      </c>
      <c r="O5" s="288"/>
      <c r="P5" s="289" t="s">
        <v>102</v>
      </c>
      <c r="Q5" s="288"/>
      <c r="R5" s="289" t="s">
        <v>103</v>
      </c>
      <c r="S5" s="288"/>
      <c r="T5" s="289" t="s">
        <v>104</v>
      </c>
      <c r="U5" s="288"/>
    </row>
    <row r="6" spans="1:21" s="2" customFormat="1" ht="19" x14ac:dyDescent="0.35">
      <c r="B6" s="3"/>
      <c r="D6" s="3"/>
      <c r="F6" s="3"/>
      <c r="H6" s="3"/>
      <c r="J6" s="4"/>
      <c r="K6" s="23"/>
      <c r="L6" s="24"/>
      <c r="N6" s="4"/>
      <c r="P6" s="4"/>
      <c r="R6" s="4"/>
      <c r="T6" s="4"/>
    </row>
    <row r="7" spans="1:21" s="20" customFormat="1" ht="45" x14ac:dyDescent="0.35">
      <c r="A7" s="27" t="s">
        <v>118</v>
      </c>
      <c r="B7" s="202" t="s">
        <v>209</v>
      </c>
      <c r="D7" s="6" t="s">
        <v>62</v>
      </c>
      <c r="F7" s="28"/>
      <c r="H7" s="28"/>
      <c r="J7" s="248"/>
      <c r="K7" s="231"/>
      <c r="L7" s="227"/>
    </row>
    <row r="8" spans="1:21" s="2" customFormat="1" ht="19" x14ac:dyDescent="0.35">
      <c r="B8" s="3"/>
      <c r="D8" s="3"/>
      <c r="F8" s="3"/>
      <c r="H8" s="3"/>
      <c r="J8" s="4"/>
      <c r="K8" s="23"/>
      <c r="L8" s="23"/>
      <c r="N8" s="4"/>
      <c r="P8" s="4"/>
      <c r="R8" s="4"/>
      <c r="T8" s="4"/>
    </row>
    <row r="9" spans="1:21" s="244" customFormat="1" ht="15" x14ac:dyDescent="0.35">
      <c r="A9" s="240"/>
      <c r="B9" s="18" t="s">
        <v>199</v>
      </c>
      <c r="C9" s="241"/>
      <c r="D9" s="249"/>
      <c r="E9" s="241"/>
      <c r="F9" s="249"/>
      <c r="G9" s="242"/>
      <c r="H9" s="249"/>
      <c r="I9" s="241"/>
      <c r="J9" s="249"/>
      <c r="K9" s="241"/>
      <c r="L9" s="249"/>
      <c r="M9" s="241"/>
      <c r="N9" s="249"/>
      <c r="O9" s="243"/>
      <c r="P9" s="250"/>
      <c r="Q9" s="243"/>
      <c r="R9" s="250"/>
      <c r="S9" s="243"/>
      <c r="T9" s="250"/>
      <c r="U9" s="243"/>
    </row>
    <row r="10" spans="1:21" s="244" customFormat="1" ht="30" x14ac:dyDescent="0.35">
      <c r="A10" s="240"/>
      <c r="B10" s="14" t="s">
        <v>210</v>
      </c>
      <c r="C10" s="241"/>
      <c r="D10" s="8" t="s">
        <v>527</v>
      </c>
      <c r="E10" s="230"/>
      <c r="F10" s="78" t="s">
        <v>528</v>
      </c>
      <c r="G10" s="245"/>
      <c r="H10" s="78" t="s">
        <v>559</v>
      </c>
      <c r="I10" s="2"/>
      <c r="J10" s="424"/>
      <c r="K10" s="23"/>
      <c r="L10" s="227"/>
      <c r="M10" s="2"/>
      <c r="N10" s="239"/>
      <c r="O10" s="2"/>
      <c r="P10" s="239"/>
      <c r="Q10" s="2"/>
      <c r="R10" s="239"/>
      <c r="S10" s="2"/>
      <c r="T10" s="239"/>
      <c r="U10" s="2"/>
    </row>
    <row r="11" spans="1:21" s="244" customFormat="1" ht="30" x14ac:dyDescent="0.35">
      <c r="A11" s="229"/>
      <c r="B11" s="15" t="s">
        <v>211</v>
      </c>
      <c r="C11" s="230"/>
      <c r="D11" s="8" t="s">
        <v>527</v>
      </c>
      <c r="E11" s="230"/>
      <c r="F11" s="78" t="s">
        <v>528</v>
      </c>
      <c r="G11" s="245"/>
      <c r="H11" s="78" t="s">
        <v>559</v>
      </c>
      <c r="I11" s="21"/>
      <c r="J11" s="420"/>
      <c r="K11" s="231"/>
      <c r="L11" s="227"/>
      <c r="M11" s="20"/>
      <c r="N11" s="239"/>
      <c r="O11" s="20"/>
      <c r="P11" s="239"/>
      <c r="Q11" s="20"/>
      <c r="R11" s="239"/>
      <c r="S11" s="20"/>
      <c r="T11" s="239"/>
      <c r="U11" s="20"/>
    </row>
    <row r="12" spans="1:21" s="244" customFormat="1" ht="30" x14ac:dyDescent="0.35">
      <c r="A12" s="229"/>
      <c r="B12" s="16" t="s">
        <v>550</v>
      </c>
      <c r="C12" s="230"/>
      <c r="D12" s="8">
        <v>1386811</v>
      </c>
      <c r="E12" s="230"/>
      <c r="F12" s="8" t="s">
        <v>204</v>
      </c>
      <c r="G12" s="2"/>
      <c r="H12" s="78" t="s">
        <v>559</v>
      </c>
      <c r="I12" s="2"/>
      <c r="J12" s="420"/>
      <c r="K12" s="231"/>
      <c r="L12" s="227"/>
      <c r="M12" s="2"/>
      <c r="N12" s="239"/>
      <c r="O12" s="2"/>
      <c r="P12" s="239"/>
      <c r="Q12" s="2"/>
      <c r="R12" s="239"/>
      <c r="S12" s="2"/>
      <c r="T12" s="239"/>
      <c r="U12" s="2"/>
    </row>
    <row r="13" spans="1:21" s="244" customFormat="1" ht="30" x14ac:dyDescent="0.35">
      <c r="A13" s="229"/>
      <c r="B13" s="16" t="str">
        <f>LEFT(B12,SEARCH(",",B12))&amp;" valeur"</f>
        <v>Phosphates de calcium naturels (2510), valeur</v>
      </c>
      <c r="C13" s="230"/>
      <c r="D13" s="8">
        <v>60287599230</v>
      </c>
      <c r="E13" s="230"/>
      <c r="F13" s="8" t="s">
        <v>555</v>
      </c>
      <c r="G13" s="242"/>
      <c r="H13" s="78" t="s">
        <v>559</v>
      </c>
      <c r="I13" s="242"/>
      <c r="J13" s="420"/>
      <c r="K13" s="231"/>
      <c r="L13" s="227"/>
      <c r="M13" s="243"/>
      <c r="N13" s="239"/>
      <c r="O13" s="243"/>
      <c r="P13" s="239"/>
      <c r="Q13" s="243"/>
      <c r="R13" s="239"/>
      <c r="S13" s="243"/>
      <c r="T13" s="239"/>
      <c r="U13" s="243"/>
    </row>
    <row r="14" spans="1:21" s="244" customFormat="1" x14ac:dyDescent="0.4">
      <c r="A14" s="229"/>
      <c r="B14" s="16" t="s">
        <v>551</v>
      </c>
      <c r="C14" s="230"/>
      <c r="D14" s="8">
        <v>60306.7</v>
      </c>
      <c r="E14" s="230"/>
      <c r="F14" s="8" t="s">
        <v>204</v>
      </c>
      <c r="G14" s="245"/>
      <c r="H14" s="78" t="s">
        <v>559</v>
      </c>
      <c r="I14" s="245"/>
      <c r="J14" s="420"/>
      <c r="K14" s="234"/>
      <c r="L14" s="227"/>
      <c r="M14" s="243"/>
      <c r="N14" s="239"/>
      <c r="O14" s="243"/>
      <c r="P14" s="239"/>
      <c r="Q14" s="243"/>
      <c r="R14" s="239"/>
      <c r="S14" s="243"/>
      <c r="T14" s="239"/>
      <c r="U14" s="243"/>
    </row>
    <row r="15" spans="1:21" s="244" customFormat="1" x14ac:dyDescent="0.4">
      <c r="A15" s="229"/>
      <c r="B15" s="16" t="str">
        <f>LEFT(B14,SEARCH(",",B14))&amp;" valeur"</f>
        <v>Calcaire (2521), valeur</v>
      </c>
      <c r="C15" s="230"/>
      <c r="D15" s="8">
        <v>2412268000</v>
      </c>
      <c r="E15" s="230"/>
      <c r="F15" s="8" t="s">
        <v>555</v>
      </c>
      <c r="G15" s="245"/>
      <c r="H15" s="78" t="s">
        <v>559</v>
      </c>
      <c r="I15" s="245"/>
      <c r="J15" s="420"/>
      <c r="K15" s="234"/>
      <c r="L15" s="227"/>
      <c r="M15" s="243"/>
      <c r="N15" s="239"/>
      <c r="O15" s="243"/>
      <c r="P15" s="239"/>
      <c r="Q15" s="243"/>
      <c r="R15" s="239"/>
      <c r="S15" s="243"/>
      <c r="T15" s="239"/>
      <c r="U15" s="243"/>
    </row>
    <row r="16" spans="1:21" s="244" customFormat="1" x14ac:dyDescent="0.4">
      <c r="A16" s="229"/>
      <c r="B16" s="16" t="s">
        <v>552</v>
      </c>
      <c r="C16" s="230"/>
      <c r="D16" s="379">
        <v>960524.32000000007</v>
      </c>
      <c r="E16" s="230"/>
      <c r="F16" s="8" t="s">
        <v>557</v>
      </c>
      <c r="G16" s="226"/>
      <c r="H16" s="78" t="s">
        <v>559</v>
      </c>
      <c r="I16" s="226"/>
      <c r="J16" s="420"/>
      <c r="K16" s="332"/>
      <c r="L16" s="227"/>
      <c r="M16" s="226"/>
      <c r="N16" s="239"/>
      <c r="O16" s="226"/>
      <c r="P16" s="239"/>
      <c r="Q16" s="226"/>
      <c r="R16" s="239"/>
      <c r="S16" s="226"/>
      <c r="T16" s="239"/>
      <c r="U16" s="226"/>
    </row>
    <row r="17" spans="1:21" s="244" customFormat="1" x14ac:dyDescent="0.4">
      <c r="A17" s="229"/>
      <c r="B17" s="16" t="str">
        <f>LEFT(B16,SEARCH(",",B16))&amp;" valeur"</f>
        <v>Autres (2617), valeur</v>
      </c>
      <c r="C17" s="230"/>
      <c r="D17" s="379">
        <v>32529000211</v>
      </c>
      <c r="E17" s="230"/>
      <c r="F17" s="8" t="s">
        <v>555</v>
      </c>
      <c r="G17" s="226"/>
      <c r="H17" s="78" t="s">
        <v>559</v>
      </c>
      <c r="I17" s="226"/>
      <c r="J17" s="423"/>
      <c r="K17" s="226"/>
      <c r="L17" s="227"/>
      <c r="M17" s="226"/>
      <c r="N17" s="239"/>
      <c r="O17" s="226"/>
      <c r="P17" s="239"/>
      <c r="Q17" s="226"/>
      <c r="R17" s="239"/>
      <c r="S17" s="226"/>
      <c r="T17" s="239"/>
      <c r="U17" s="226"/>
    </row>
    <row r="18" spans="1:21" s="244" customFormat="1" x14ac:dyDescent="0.4">
      <c r="A18" s="229"/>
      <c r="B18" s="16"/>
      <c r="C18" s="230"/>
      <c r="D18" s="8"/>
      <c r="E18" s="230"/>
      <c r="F18" s="8"/>
      <c r="G18" s="226"/>
      <c r="H18" s="291"/>
      <c r="I18" s="226"/>
      <c r="J18" s="423"/>
      <c r="K18" s="226"/>
      <c r="L18" s="227"/>
      <c r="M18" s="226"/>
      <c r="N18" s="239"/>
      <c r="O18" s="226"/>
      <c r="P18" s="239"/>
      <c r="Q18" s="226"/>
      <c r="R18" s="239"/>
      <c r="S18" s="226"/>
      <c r="T18" s="239"/>
      <c r="U18" s="226"/>
    </row>
    <row r="19" spans="1:21" s="244" customFormat="1" x14ac:dyDescent="0.4">
      <c r="A19" s="229"/>
      <c r="B19" s="16"/>
      <c r="C19" s="230"/>
      <c r="D19" s="8"/>
      <c r="E19" s="230"/>
      <c r="F19" s="8"/>
      <c r="G19" s="226"/>
      <c r="H19" s="291"/>
      <c r="I19" s="226"/>
      <c r="J19" s="423"/>
      <c r="K19" s="226"/>
      <c r="L19" s="227"/>
      <c r="M19" s="226"/>
      <c r="N19" s="239"/>
      <c r="O19" s="226"/>
      <c r="P19" s="239"/>
      <c r="Q19" s="226"/>
      <c r="R19" s="239"/>
      <c r="S19" s="226"/>
      <c r="T19" s="239"/>
      <c r="U19" s="226"/>
    </row>
    <row r="20" spans="1:21" s="244" customFormat="1" x14ac:dyDescent="0.4">
      <c r="A20" s="229"/>
      <c r="B20" s="16"/>
      <c r="C20" s="230"/>
      <c r="D20" s="8"/>
      <c r="E20" s="230"/>
      <c r="F20" s="8"/>
      <c r="G20" s="226"/>
      <c r="H20" s="291"/>
      <c r="I20" s="226"/>
      <c r="J20" s="423"/>
      <c r="K20" s="226"/>
      <c r="L20" s="227"/>
      <c r="M20" s="226"/>
      <c r="N20" s="239"/>
      <c r="O20" s="226"/>
      <c r="P20" s="239"/>
      <c r="Q20" s="226"/>
      <c r="R20" s="239"/>
      <c r="S20" s="226"/>
      <c r="T20" s="239"/>
      <c r="U20" s="226"/>
    </row>
    <row r="21" spans="1:21" s="244" customFormat="1" x14ac:dyDescent="0.4">
      <c r="A21" s="229"/>
      <c r="B21" s="16"/>
      <c r="C21" s="230"/>
      <c r="D21" s="8"/>
      <c r="E21" s="230"/>
      <c r="F21" s="8"/>
      <c r="G21" s="226"/>
      <c r="H21" s="291"/>
      <c r="I21" s="226"/>
      <c r="J21" s="423"/>
      <c r="K21" s="226"/>
      <c r="L21" s="227"/>
      <c r="M21" s="226"/>
      <c r="N21" s="239"/>
      <c r="O21" s="226"/>
      <c r="P21" s="239"/>
      <c r="Q21" s="226"/>
      <c r="R21" s="239"/>
      <c r="S21" s="226"/>
      <c r="T21" s="239"/>
      <c r="U21" s="226"/>
    </row>
    <row r="22" spans="1:21" s="244" customFormat="1" x14ac:dyDescent="0.4">
      <c r="A22" s="229"/>
      <c r="B22" s="16"/>
      <c r="C22" s="230"/>
      <c r="D22" s="8"/>
      <c r="E22" s="230"/>
      <c r="F22" s="8"/>
      <c r="G22" s="226"/>
      <c r="H22" s="291"/>
      <c r="I22" s="226"/>
      <c r="J22" s="423"/>
      <c r="K22" s="226"/>
      <c r="L22" s="227"/>
      <c r="M22" s="226"/>
      <c r="N22" s="239"/>
      <c r="O22" s="226"/>
      <c r="P22" s="239"/>
      <c r="Q22" s="226"/>
      <c r="R22" s="239"/>
      <c r="S22" s="226"/>
      <c r="T22" s="239"/>
      <c r="U22" s="226"/>
    </row>
    <row r="23" spans="1:21" s="244" customFormat="1" x14ac:dyDescent="0.4">
      <c r="A23" s="229"/>
      <c r="B23" s="16"/>
      <c r="C23" s="230"/>
      <c r="D23" s="8"/>
      <c r="E23" s="230"/>
      <c r="F23" s="8"/>
      <c r="G23" s="226"/>
      <c r="H23" s="291"/>
      <c r="I23" s="226"/>
      <c r="J23" s="423"/>
      <c r="K23" s="226"/>
      <c r="L23" s="227"/>
      <c r="M23" s="226"/>
      <c r="N23" s="239"/>
      <c r="O23" s="226"/>
      <c r="P23" s="239"/>
      <c r="Q23" s="226"/>
      <c r="R23" s="239"/>
      <c r="S23" s="226"/>
      <c r="T23" s="239"/>
      <c r="U23" s="226"/>
    </row>
    <row r="24" spans="1:21" s="244" customFormat="1" x14ac:dyDescent="0.4">
      <c r="A24" s="229"/>
      <c r="B24" s="16"/>
      <c r="C24" s="230"/>
      <c r="D24" s="8"/>
      <c r="E24" s="230"/>
      <c r="F24" s="8"/>
      <c r="G24" s="226"/>
      <c r="H24" s="291"/>
      <c r="I24" s="226"/>
      <c r="J24" s="423"/>
      <c r="K24" s="226"/>
      <c r="L24" s="227"/>
      <c r="M24" s="226"/>
      <c r="N24" s="239"/>
      <c r="O24" s="226"/>
      <c r="P24" s="239"/>
      <c r="Q24" s="226"/>
      <c r="R24" s="239"/>
      <c r="S24" s="226"/>
      <c r="T24" s="239"/>
      <c r="U24" s="226"/>
    </row>
    <row r="25" spans="1:21" s="244" customFormat="1" x14ac:dyDescent="0.4">
      <c r="A25" s="229"/>
      <c r="B25" s="16"/>
      <c r="C25" s="230"/>
      <c r="D25" s="8"/>
      <c r="E25" s="230"/>
      <c r="F25" s="8"/>
      <c r="G25" s="226"/>
      <c r="H25" s="291"/>
      <c r="I25" s="226"/>
      <c r="J25" s="423"/>
      <c r="K25" s="226"/>
      <c r="L25" s="227"/>
      <c r="M25" s="226"/>
      <c r="N25" s="239"/>
      <c r="O25" s="226"/>
      <c r="P25" s="239"/>
      <c r="Q25" s="226"/>
      <c r="R25" s="239"/>
      <c r="S25" s="226"/>
      <c r="T25" s="239"/>
      <c r="U25" s="226"/>
    </row>
    <row r="26" spans="1:21" s="244" customFormat="1" x14ac:dyDescent="0.4">
      <c r="A26" s="229"/>
      <c r="B26" s="16"/>
      <c r="C26" s="230"/>
      <c r="D26" s="8"/>
      <c r="E26" s="230"/>
      <c r="F26" s="8"/>
      <c r="G26" s="226"/>
      <c r="H26" s="291"/>
      <c r="I26" s="226"/>
      <c r="J26" s="420"/>
      <c r="K26" s="226"/>
      <c r="L26" s="227"/>
      <c r="M26" s="226"/>
      <c r="N26" s="239"/>
      <c r="O26" s="226"/>
      <c r="P26" s="239"/>
      <c r="Q26" s="226"/>
      <c r="R26" s="239"/>
      <c r="S26" s="226"/>
      <c r="T26" s="239"/>
      <c r="U26" s="226"/>
    </row>
    <row r="27" spans="1:21" s="244" customFormat="1" x14ac:dyDescent="0.4">
      <c r="A27" s="246"/>
      <c r="B27" s="17"/>
      <c r="C27" s="247"/>
      <c r="D27" s="11"/>
      <c r="E27" s="247"/>
      <c r="F27" s="11"/>
      <c r="G27" s="331"/>
      <c r="H27" s="335"/>
      <c r="I27" s="331"/>
      <c r="J27" s="421"/>
      <c r="K27" s="331"/>
      <c r="L27" s="227"/>
      <c r="M27" s="331"/>
      <c r="N27" s="336"/>
      <c r="O27" s="226"/>
      <c r="P27" s="239"/>
      <c r="Q27" s="226"/>
      <c r="R27" s="239"/>
      <c r="S27" s="226"/>
      <c r="T27" s="239"/>
      <c r="U27" s="226"/>
    </row>
  </sheetData>
  <mergeCells count="1">
    <mergeCell ref="J10:J27"/>
  </mergeCells>
  <hyperlinks>
    <hyperlink ref="B9" r:id="rId1" xr:uid="{00000000-0004-0000-0A00-000000000000}"/>
  </hyperlinks>
  <pageMargins left="0.23622047244094491" right="0.23622047244094491" top="0.74803149606299213" bottom="0.74803149606299213" header="0.31496062992125984" footer="0.31496062992125984"/>
  <pageSetup paperSize="8" fitToHeight="2"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20"/>
  <sheetViews>
    <sheetView zoomScale="80" zoomScaleNormal="80" workbookViewId="0"/>
  </sheetViews>
  <sheetFormatPr baseColWidth="10" defaultColWidth="10.5" defaultRowHeight="16" x14ac:dyDescent="0.4"/>
  <cols>
    <col min="1" max="1" width="15.5" customWidth="1"/>
    <col min="2" max="2" width="50.58203125" customWidth="1"/>
    <col min="3" max="3" width="3" customWidth="1"/>
    <col min="4" max="4" width="25.08203125" customWidth="1"/>
    <col min="5" max="5" width="3" customWidth="1"/>
    <col min="6" max="6" width="26" customWidth="1"/>
    <col min="7" max="7" width="3" customWidth="1"/>
    <col min="8" max="8" width="26"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212</v>
      </c>
    </row>
    <row r="3" spans="1:21" s="24" customFormat="1" ht="105" x14ac:dyDescent="0.35">
      <c r="A3" s="206" t="s">
        <v>213</v>
      </c>
      <c r="B3" s="41" t="s">
        <v>214</v>
      </c>
      <c r="D3" s="8" t="s">
        <v>670</v>
      </c>
      <c r="F3" s="42"/>
      <c r="H3" s="42"/>
      <c r="J3" s="227"/>
      <c r="L3" s="227"/>
      <c r="N3" s="228"/>
      <c r="P3" s="228"/>
      <c r="R3" s="228"/>
      <c r="T3" s="228"/>
    </row>
    <row r="4" spans="1:21" ht="19" x14ac:dyDescent="0.35">
      <c r="K4" s="23"/>
      <c r="L4" s="222"/>
    </row>
    <row r="5" spans="1:21" s="275" customFormat="1" ht="96" x14ac:dyDescent="0.35">
      <c r="A5" s="280"/>
      <c r="B5" s="274"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row>
    <row r="6" spans="1:21" s="23" customFormat="1" ht="19" x14ac:dyDescent="0.35">
      <c r="A6" s="40"/>
      <c r="B6" s="32"/>
      <c r="D6" s="32"/>
      <c r="F6" s="32"/>
      <c r="H6" s="32"/>
      <c r="J6" s="33"/>
      <c r="L6" s="24"/>
      <c r="N6" s="33"/>
      <c r="P6" s="33"/>
      <c r="R6" s="33"/>
      <c r="T6" s="33"/>
    </row>
    <row r="7" spans="1:21" s="7" customFormat="1" ht="30" x14ac:dyDescent="0.35">
      <c r="A7" s="229"/>
      <c r="B7" s="15" t="s">
        <v>215</v>
      </c>
      <c r="C7" s="230"/>
      <c r="D7" s="8" t="s">
        <v>527</v>
      </c>
      <c r="E7" s="230"/>
      <c r="F7" s="78" t="s">
        <v>528</v>
      </c>
      <c r="G7" s="23"/>
      <c r="H7" s="78" t="s">
        <v>560</v>
      </c>
      <c r="I7" s="23"/>
      <c r="J7" s="403"/>
      <c r="K7" s="231"/>
      <c r="L7" s="227"/>
      <c r="M7" s="23"/>
      <c r="N7" s="228"/>
      <c r="O7" s="24"/>
      <c r="P7" s="228"/>
      <c r="Q7" s="24"/>
      <c r="R7" s="228"/>
      <c r="S7" s="24"/>
      <c r="T7" s="228"/>
      <c r="U7" s="23"/>
    </row>
    <row r="8" spans="1:21" s="7" customFormat="1" ht="45" x14ac:dyDescent="0.35">
      <c r="A8" s="229"/>
      <c r="B8" s="38" t="s">
        <v>216</v>
      </c>
      <c r="C8" s="230"/>
      <c r="D8" s="8" t="s">
        <v>527</v>
      </c>
      <c r="E8" s="230"/>
      <c r="F8" s="78" t="s">
        <v>528</v>
      </c>
      <c r="G8" s="24"/>
      <c r="H8" s="78" t="s">
        <v>561</v>
      </c>
      <c r="I8" s="24"/>
      <c r="J8" s="404"/>
      <c r="K8" s="23"/>
      <c r="L8" s="227"/>
      <c r="M8" s="24"/>
      <c r="N8" s="228"/>
      <c r="O8" s="24"/>
      <c r="P8" s="228"/>
      <c r="Q8" s="24"/>
      <c r="R8" s="228"/>
      <c r="S8" s="24"/>
      <c r="T8" s="228"/>
      <c r="U8" s="24"/>
    </row>
    <row r="9" spans="1:21" s="7" customFormat="1" ht="45" x14ac:dyDescent="0.35">
      <c r="A9" s="229"/>
      <c r="B9" s="38" t="s">
        <v>217</v>
      </c>
      <c r="C9" s="230"/>
      <c r="D9" s="8" t="s">
        <v>527</v>
      </c>
      <c r="E9" s="230"/>
      <c r="F9" s="78" t="s">
        <v>528</v>
      </c>
      <c r="G9" s="24"/>
      <c r="H9" s="78" t="s">
        <v>562</v>
      </c>
      <c r="I9" s="24"/>
      <c r="J9" s="404"/>
      <c r="K9" s="24"/>
      <c r="L9" s="227"/>
      <c r="M9" s="24"/>
      <c r="N9" s="228"/>
      <c r="O9" s="24"/>
      <c r="P9" s="228"/>
      <c r="Q9" s="24"/>
      <c r="R9" s="228"/>
      <c r="S9" s="24"/>
      <c r="T9" s="228"/>
      <c r="U9" s="24"/>
    </row>
    <row r="10" spans="1:21" s="7" customFormat="1" ht="30" x14ac:dyDescent="0.35">
      <c r="A10" s="229"/>
      <c r="B10" s="38" t="s">
        <v>218</v>
      </c>
      <c r="C10" s="230"/>
      <c r="D10" s="8" t="s">
        <v>527</v>
      </c>
      <c r="E10" s="230"/>
      <c r="F10" s="78" t="s">
        <v>528</v>
      </c>
      <c r="G10" s="24"/>
      <c r="H10" s="78" t="s">
        <v>562</v>
      </c>
      <c r="I10" s="24"/>
      <c r="J10" s="404"/>
      <c r="K10" s="23"/>
      <c r="L10" s="227"/>
      <c r="M10" s="24"/>
      <c r="N10" s="228"/>
      <c r="O10" s="24"/>
      <c r="P10" s="228"/>
      <c r="Q10" s="24"/>
      <c r="R10" s="228"/>
      <c r="S10" s="24"/>
      <c r="T10" s="228"/>
      <c r="U10" s="24"/>
    </row>
    <row r="11" spans="1:21" s="7" customFormat="1" ht="75" x14ac:dyDescent="0.35">
      <c r="A11" s="229"/>
      <c r="B11" s="38" t="s">
        <v>219</v>
      </c>
      <c r="C11" s="230"/>
      <c r="D11" s="8" t="s">
        <v>527</v>
      </c>
      <c r="E11" s="230"/>
      <c r="F11" s="78" t="s">
        <v>528</v>
      </c>
      <c r="G11" s="24"/>
      <c r="H11" s="78" t="s">
        <v>562</v>
      </c>
      <c r="I11" s="24"/>
      <c r="J11" s="404"/>
      <c r="K11" s="231"/>
      <c r="L11" s="227"/>
      <c r="M11" s="24"/>
      <c r="N11" s="228"/>
      <c r="O11" s="24"/>
      <c r="P11" s="228"/>
      <c r="Q11" s="24"/>
      <c r="R11" s="228"/>
      <c r="S11" s="24"/>
      <c r="T11" s="228"/>
      <c r="U11" s="24"/>
    </row>
    <row r="12" spans="1:21" s="7" customFormat="1" ht="30" x14ac:dyDescent="0.35">
      <c r="A12" s="229"/>
      <c r="B12" s="38" t="s">
        <v>220</v>
      </c>
      <c r="C12" s="230"/>
      <c r="D12" s="8" t="s">
        <v>527</v>
      </c>
      <c r="E12" s="230"/>
      <c r="F12" s="78" t="s">
        <v>528</v>
      </c>
      <c r="G12" s="24"/>
      <c r="H12" s="78" t="s">
        <v>562</v>
      </c>
      <c r="I12" s="24"/>
      <c r="J12" s="404"/>
      <c r="K12" s="231"/>
      <c r="L12" s="227"/>
      <c r="M12" s="24"/>
      <c r="N12" s="228"/>
      <c r="O12" s="24"/>
      <c r="P12" s="228"/>
      <c r="Q12" s="24"/>
      <c r="R12" s="228"/>
      <c r="S12" s="24"/>
      <c r="T12" s="228"/>
      <c r="U12" s="24"/>
    </row>
    <row r="13" spans="1:21" s="7" customFormat="1" ht="45" x14ac:dyDescent="0.35">
      <c r="A13" s="229"/>
      <c r="B13" s="38" t="s">
        <v>221</v>
      </c>
      <c r="C13" s="230"/>
      <c r="D13" s="8" t="s">
        <v>527</v>
      </c>
      <c r="E13" s="230"/>
      <c r="F13" s="78" t="s">
        <v>528</v>
      </c>
      <c r="G13" s="24"/>
      <c r="H13" s="78" t="s">
        <v>562</v>
      </c>
      <c r="I13" s="24"/>
      <c r="J13" s="404"/>
      <c r="K13" s="231"/>
      <c r="L13" s="227"/>
      <c r="M13" s="24"/>
      <c r="N13" s="228"/>
      <c r="O13" s="24"/>
      <c r="P13" s="228"/>
      <c r="Q13" s="24"/>
      <c r="R13" s="228"/>
      <c r="S13" s="24"/>
      <c r="T13" s="228"/>
      <c r="U13" s="24"/>
    </row>
    <row r="14" spans="1:21" s="7" customFormat="1" ht="30" x14ac:dyDescent="0.4">
      <c r="A14" s="229"/>
      <c r="B14" s="38" t="s">
        <v>222</v>
      </c>
      <c r="C14" s="230"/>
      <c r="D14" s="8" t="s">
        <v>527</v>
      </c>
      <c r="E14" s="230"/>
      <c r="F14" s="78" t="s">
        <v>528</v>
      </c>
      <c r="G14" s="24"/>
      <c r="H14" s="78" t="s">
        <v>563</v>
      </c>
      <c r="I14" s="24"/>
      <c r="J14" s="404"/>
      <c r="K14" s="234"/>
      <c r="L14" s="227"/>
      <c r="M14" s="24"/>
      <c r="N14" s="228"/>
      <c r="O14" s="24"/>
      <c r="P14" s="228"/>
      <c r="Q14" s="24"/>
      <c r="R14" s="228"/>
      <c r="S14" s="24"/>
      <c r="T14" s="228"/>
      <c r="U14" s="24"/>
    </row>
    <row r="15" spans="1:21" s="7" customFormat="1" ht="45" x14ac:dyDescent="0.4">
      <c r="A15" s="229"/>
      <c r="B15" s="38" t="s">
        <v>223</v>
      </c>
      <c r="C15" s="230"/>
      <c r="D15" s="8" t="s">
        <v>527</v>
      </c>
      <c r="E15" s="230"/>
      <c r="F15" s="78" t="s">
        <v>528</v>
      </c>
      <c r="G15" s="24"/>
      <c r="H15" s="78" t="s">
        <v>563</v>
      </c>
      <c r="I15" s="24"/>
      <c r="J15" s="404"/>
      <c r="K15" s="234"/>
      <c r="L15" s="227"/>
      <c r="M15" s="24"/>
      <c r="N15" s="228"/>
      <c r="O15" s="24"/>
      <c r="P15" s="228"/>
      <c r="Q15" s="24"/>
      <c r="R15" s="228"/>
      <c r="S15" s="24"/>
      <c r="T15" s="228"/>
      <c r="U15" s="24"/>
    </row>
    <row r="16" spans="1:21" s="7" customFormat="1" ht="105" x14ac:dyDescent="0.4">
      <c r="A16" s="229"/>
      <c r="B16" s="38" t="s">
        <v>224</v>
      </c>
      <c r="C16" s="230"/>
      <c r="D16" s="8" t="s">
        <v>527</v>
      </c>
      <c r="E16" s="230"/>
      <c r="F16" s="78" t="s">
        <v>528</v>
      </c>
      <c r="G16" s="24"/>
      <c r="H16" s="78" t="s">
        <v>560</v>
      </c>
      <c r="I16" s="24"/>
      <c r="J16" s="404"/>
      <c r="K16" s="234"/>
      <c r="L16" s="227"/>
      <c r="M16" s="24"/>
      <c r="N16" s="228"/>
      <c r="O16" s="24"/>
      <c r="P16" s="228"/>
      <c r="Q16" s="24"/>
      <c r="R16" s="228"/>
      <c r="S16" s="24"/>
      <c r="T16" s="228"/>
      <c r="U16" s="24"/>
    </row>
    <row r="17" spans="1:21" s="7" customFormat="1" ht="105" x14ac:dyDescent="0.4">
      <c r="A17" s="229"/>
      <c r="B17" s="38" t="s">
        <v>225</v>
      </c>
      <c r="C17" s="230"/>
      <c r="D17" s="8" t="s">
        <v>564</v>
      </c>
      <c r="E17" s="230"/>
      <c r="F17" s="78"/>
      <c r="G17" s="24"/>
      <c r="H17" s="78"/>
      <c r="I17" s="24"/>
      <c r="J17" s="404"/>
      <c r="K17" s="332"/>
      <c r="L17" s="227"/>
      <c r="M17" s="24"/>
      <c r="N17" s="228"/>
      <c r="O17" s="24"/>
      <c r="P17" s="228"/>
      <c r="Q17" s="24"/>
      <c r="R17" s="228"/>
      <c r="S17" s="24"/>
      <c r="T17" s="228"/>
      <c r="U17" s="24"/>
    </row>
    <row r="18" spans="1:21" s="7" customFormat="1" ht="19" x14ac:dyDescent="0.4">
      <c r="A18" s="229"/>
      <c r="B18" s="38" t="s">
        <v>226</v>
      </c>
      <c r="C18" s="230"/>
      <c r="D18" s="8" t="s">
        <v>527</v>
      </c>
      <c r="E18" s="230"/>
      <c r="F18" s="78" t="s">
        <v>528</v>
      </c>
      <c r="G18" s="24"/>
      <c r="H18" s="78" t="s">
        <v>565</v>
      </c>
      <c r="I18" s="24"/>
      <c r="J18" s="425"/>
      <c r="K18" s="226"/>
      <c r="L18" s="227"/>
      <c r="M18" s="326"/>
      <c r="N18" s="228"/>
      <c r="O18" s="24"/>
      <c r="P18" s="228"/>
      <c r="Q18" s="24"/>
      <c r="R18" s="228"/>
      <c r="S18" s="24"/>
      <c r="T18" s="228"/>
      <c r="U18" s="23"/>
    </row>
    <row r="19" spans="1:21" s="7" customFormat="1" ht="75" x14ac:dyDescent="0.4">
      <c r="A19" s="229"/>
      <c r="B19" s="38" t="s">
        <v>227</v>
      </c>
      <c r="C19" s="230"/>
      <c r="D19" s="8" t="s">
        <v>527</v>
      </c>
      <c r="E19" s="230"/>
      <c r="F19" s="78" t="s">
        <v>528</v>
      </c>
      <c r="G19" s="24"/>
      <c r="H19" s="78" t="s">
        <v>566</v>
      </c>
      <c r="I19" s="24"/>
      <c r="J19" s="426"/>
      <c r="K19" s="226"/>
      <c r="L19" s="227"/>
      <c r="M19" s="326"/>
      <c r="N19" s="228"/>
      <c r="O19" s="24"/>
      <c r="P19" s="228"/>
      <c r="Q19" s="24"/>
      <c r="R19" s="228"/>
      <c r="S19" s="24"/>
      <c r="T19" s="228"/>
      <c r="U19" s="24"/>
    </row>
    <row r="20" spans="1:21" s="9" customFormat="1" x14ac:dyDescent="0.4">
      <c r="A20" s="45"/>
      <c r="J20" s="333"/>
      <c r="K20" s="331"/>
      <c r="L20" s="264"/>
      <c r="M20" s="334"/>
    </row>
  </sheetData>
  <mergeCells count="1">
    <mergeCell ref="J7:J19"/>
  </mergeCells>
  <pageMargins left="0.23622047244094491" right="0.23622047244094491" top="0.74803149606299213" bottom="0.74803149606299213" header="0.31496062992125984" footer="0.31496062992125984"/>
  <pageSetup paperSize="8" scale="9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L83"/>
  <sheetViews>
    <sheetView showGridLines="0" topLeftCell="A29" zoomScale="85" zoomScaleNormal="85" workbookViewId="0">
      <selection activeCell="A48" sqref="A48"/>
    </sheetView>
  </sheetViews>
  <sheetFormatPr baseColWidth="10" defaultColWidth="4" defaultRowHeight="24" customHeight="1" x14ac:dyDescent="0.35"/>
  <cols>
    <col min="1" max="1" width="4" style="5"/>
    <col min="2" max="2" width="71.9140625" style="5" customWidth="1"/>
    <col min="3" max="3" width="44.5" style="5" customWidth="1"/>
    <col min="4" max="4" width="57" style="5" customWidth="1"/>
    <col min="5" max="5" width="23" style="5" customWidth="1"/>
    <col min="6" max="10" width="26.5" style="5" customWidth="1"/>
    <col min="11" max="11" width="38.4140625" style="5" customWidth="1"/>
    <col min="12" max="33" width="4" style="5"/>
    <col min="34" max="34" width="12" style="5" bestFit="1" customWidth="1"/>
    <col min="35" max="16384" width="4" style="5"/>
  </cols>
  <sheetData>
    <row r="1" spans="2:12" ht="15" x14ac:dyDescent="0.35">
      <c r="B1" s="244"/>
      <c r="C1" s="244"/>
      <c r="D1" s="244"/>
      <c r="E1" s="244"/>
      <c r="F1" s="244"/>
      <c r="G1" s="244"/>
      <c r="H1" s="244"/>
      <c r="I1" s="244"/>
      <c r="J1" s="244"/>
      <c r="K1" s="244"/>
      <c r="L1" s="244"/>
    </row>
    <row r="2" spans="2:12" ht="15" x14ac:dyDescent="0.35">
      <c r="B2" s="386" t="s">
        <v>228</v>
      </c>
      <c r="C2" s="386"/>
      <c r="D2" s="386"/>
      <c r="E2" s="386"/>
      <c r="F2" s="386"/>
      <c r="G2" s="386"/>
      <c r="H2" s="386"/>
      <c r="I2" s="386"/>
      <c r="J2" s="386"/>
      <c r="K2" s="244"/>
      <c r="L2" s="244"/>
    </row>
    <row r="3" spans="2:12" ht="22.5" x14ac:dyDescent="0.35">
      <c r="B3" s="387" t="s">
        <v>32</v>
      </c>
      <c r="C3" s="387"/>
      <c r="D3" s="387"/>
      <c r="E3" s="387"/>
      <c r="F3" s="387"/>
      <c r="G3" s="387"/>
      <c r="H3" s="387"/>
      <c r="I3" s="387"/>
      <c r="J3" s="387"/>
      <c r="K3" s="244"/>
      <c r="L3" s="244"/>
    </row>
    <row r="4" spans="2:12" ht="15" x14ac:dyDescent="0.35">
      <c r="B4" s="389" t="s">
        <v>229</v>
      </c>
      <c r="C4" s="389"/>
      <c r="D4" s="389"/>
      <c r="E4" s="389"/>
      <c r="F4" s="389"/>
      <c r="G4" s="389"/>
      <c r="H4" s="389"/>
      <c r="I4" s="389"/>
      <c r="J4" s="389"/>
      <c r="K4" s="244"/>
      <c r="L4" s="244"/>
    </row>
    <row r="5" spans="2:12" ht="15" x14ac:dyDescent="0.35">
      <c r="B5" s="389" t="s">
        <v>230</v>
      </c>
      <c r="C5" s="389"/>
      <c r="D5" s="389"/>
      <c r="E5" s="389"/>
      <c r="F5" s="389"/>
      <c r="G5" s="389"/>
      <c r="H5" s="389"/>
      <c r="I5" s="389"/>
      <c r="J5" s="389"/>
      <c r="K5" s="244"/>
      <c r="L5" s="244"/>
    </row>
    <row r="6" spans="2:12" ht="15" x14ac:dyDescent="0.35">
      <c r="B6" s="389" t="s">
        <v>231</v>
      </c>
      <c r="C6" s="389"/>
      <c r="D6" s="389"/>
      <c r="E6" s="389"/>
      <c r="F6" s="389"/>
      <c r="G6" s="389"/>
      <c r="H6" s="389"/>
      <c r="I6" s="389"/>
      <c r="J6" s="389"/>
      <c r="K6" s="244"/>
      <c r="L6" s="244"/>
    </row>
    <row r="7" spans="2:12" ht="15.75" customHeight="1" x14ac:dyDescent="0.35">
      <c r="B7" s="389" t="s">
        <v>232</v>
      </c>
      <c r="C7" s="389"/>
      <c r="D7" s="389"/>
      <c r="E7" s="389"/>
      <c r="F7" s="389"/>
      <c r="G7" s="389"/>
      <c r="H7" s="389"/>
      <c r="I7" s="389"/>
      <c r="J7" s="389"/>
      <c r="K7" s="244"/>
      <c r="L7" s="244"/>
    </row>
    <row r="8" spans="2:12" ht="15.5" x14ac:dyDescent="0.35">
      <c r="B8" s="391" t="s">
        <v>233</v>
      </c>
      <c r="C8" s="391"/>
      <c r="D8" s="391"/>
      <c r="E8" s="391"/>
      <c r="F8" s="391"/>
      <c r="G8" s="391"/>
      <c r="H8" s="391"/>
      <c r="I8" s="391"/>
      <c r="J8" s="391"/>
      <c r="K8" s="244"/>
      <c r="L8" s="244"/>
    </row>
    <row r="9" spans="2:12" ht="15" x14ac:dyDescent="0.35">
      <c r="B9" s="244"/>
      <c r="C9" s="244"/>
      <c r="D9" s="244"/>
      <c r="E9" s="244"/>
      <c r="F9" s="244"/>
      <c r="G9" s="244"/>
      <c r="H9" s="244"/>
      <c r="I9" s="244"/>
      <c r="J9" s="244"/>
      <c r="K9" s="244"/>
      <c r="L9" s="244"/>
    </row>
    <row r="10" spans="2:12" ht="22.5" x14ac:dyDescent="0.35">
      <c r="B10" s="428" t="s">
        <v>234</v>
      </c>
      <c r="C10" s="428"/>
      <c r="D10" s="428"/>
      <c r="E10" s="428"/>
      <c r="F10" s="428"/>
      <c r="G10" s="428"/>
      <c r="H10" s="428"/>
      <c r="I10" s="428"/>
      <c r="J10" s="428"/>
      <c r="K10" s="244"/>
      <c r="L10" s="244"/>
    </row>
    <row r="11" spans="2:12" s="79" customFormat="1" ht="25.5" customHeight="1" x14ac:dyDescent="0.35">
      <c r="B11" s="429" t="s">
        <v>235</v>
      </c>
      <c r="C11" s="429"/>
      <c r="D11" s="429"/>
      <c r="E11" s="429"/>
      <c r="F11" s="429"/>
      <c r="G11" s="429"/>
      <c r="H11" s="429"/>
      <c r="I11" s="429"/>
      <c r="J11" s="429"/>
    </row>
    <row r="12" spans="2:12" s="80" customFormat="1" ht="15" x14ac:dyDescent="0.35">
      <c r="B12" s="430"/>
      <c r="C12" s="430"/>
      <c r="D12" s="430"/>
      <c r="E12" s="430"/>
      <c r="F12" s="430"/>
      <c r="G12" s="430"/>
      <c r="H12" s="430"/>
      <c r="I12" s="430"/>
      <c r="J12" s="430"/>
    </row>
    <row r="13" spans="2:12" s="80" customFormat="1" ht="19" x14ac:dyDescent="0.35">
      <c r="B13" s="427" t="s">
        <v>236</v>
      </c>
      <c r="C13" s="427"/>
      <c r="D13" s="427"/>
      <c r="E13" s="427"/>
      <c r="F13" s="427"/>
      <c r="G13" s="427"/>
      <c r="H13" s="427"/>
      <c r="I13" s="427"/>
      <c r="J13" s="427"/>
    </row>
    <row r="14" spans="2:12" s="80" customFormat="1" ht="15" x14ac:dyDescent="0.35">
      <c r="B14" s="81" t="s">
        <v>237</v>
      </c>
      <c r="C14" s="81" t="s">
        <v>238</v>
      </c>
      <c r="D14" s="244" t="s">
        <v>239</v>
      </c>
      <c r="E14" s="348" t="s">
        <v>514</v>
      </c>
      <c r="F14" s="347" t="s">
        <v>513</v>
      </c>
      <c r="G14" s="348" t="s">
        <v>240</v>
      </c>
    </row>
    <row r="15" spans="2:12" s="80" customFormat="1" ht="15" x14ac:dyDescent="0.35">
      <c r="B15" s="244" t="s">
        <v>577</v>
      </c>
      <c r="C15" s="244" t="s">
        <v>574</v>
      </c>
      <c r="D15" s="348" t="s">
        <v>576</v>
      </c>
      <c r="E15" s="349" t="s">
        <v>533</v>
      </c>
      <c r="F15" s="349" t="s">
        <v>533</v>
      </c>
      <c r="G15" s="349">
        <v>1742160571</v>
      </c>
    </row>
    <row r="16" spans="2:12" s="80" customFormat="1" ht="15" x14ac:dyDescent="0.35">
      <c r="B16" s="80" t="s">
        <v>578</v>
      </c>
      <c r="C16" s="244" t="s">
        <v>574</v>
      </c>
      <c r="D16" s="348" t="s">
        <v>576</v>
      </c>
      <c r="E16" s="349" t="s">
        <v>533</v>
      </c>
      <c r="F16" s="349" t="s">
        <v>533</v>
      </c>
      <c r="G16" s="349">
        <v>8968380320</v>
      </c>
      <c r="J16" s="82"/>
      <c r="K16" s="82"/>
      <c r="L16" s="82"/>
    </row>
    <row r="17" spans="2:12" s="80" customFormat="1" ht="15" x14ac:dyDescent="0.35">
      <c r="B17" s="80" t="s">
        <v>579</v>
      </c>
      <c r="C17" s="244" t="s">
        <v>574</v>
      </c>
      <c r="D17" s="348" t="s">
        <v>576</v>
      </c>
      <c r="E17" s="349" t="s">
        <v>533</v>
      </c>
      <c r="F17" s="349" t="s">
        <v>533</v>
      </c>
      <c r="G17" s="349">
        <v>5843788491.000001</v>
      </c>
      <c r="J17" s="83"/>
      <c r="K17" s="83"/>
      <c r="L17" s="83"/>
    </row>
    <row r="18" spans="2:12" s="80" customFormat="1" ht="15" x14ac:dyDescent="0.35">
      <c r="B18" s="80" t="s">
        <v>580</v>
      </c>
      <c r="C18" s="244" t="s">
        <v>574</v>
      </c>
      <c r="D18" s="348" t="s">
        <v>576</v>
      </c>
      <c r="E18" s="349" t="s">
        <v>533</v>
      </c>
      <c r="F18" s="349" t="s">
        <v>533</v>
      </c>
      <c r="G18" s="349">
        <v>456546072</v>
      </c>
      <c r="J18" s="83"/>
      <c r="K18" s="83"/>
      <c r="L18" s="83"/>
    </row>
    <row r="19" spans="2:12" s="80" customFormat="1" ht="15" x14ac:dyDescent="0.35">
      <c r="B19" s="80" t="s">
        <v>581</v>
      </c>
      <c r="C19" s="244" t="s">
        <v>574</v>
      </c>
      <c r="D19" s="348" t="s">
        <v>576</v>
      </c>
      <c r="E19" s="349" t="s">
        <v>533</v>
      </c>
      <c r="F19" s="349" t="s">
        <v>533</v>
      </c>
      <c r="G19" s="349">
        <v>4574048</v>
      </c>
      <c r="J19" s="83"/>
      <c r="K19" s="83"/>
      <c r="L19" s="83"/>
    </row>
    <row r="20" spans="2:12" s="80" customFormat="1" ht="15" x14ac:dyDescent="0.35">
      <c r="B20" s="353" t="s">
        <v>582</v>
      </c>
      <c r="C20" s="353" t="s">
        <v>574</v>
      </c>
      <c r="D20" s="354" t="s">
        <v>576</v>
      </c>
      <c r="E20" s="355" t="s">
        <v>533</v>
      </c>
      <c r="F20" s="356" t="s">
        <v>533</v>
      </c>
      <c r="G20" s="356">
        <v>8580062</v>
      </c>
      <c r="J20" s="83"/>
      <c r="K20" s="83"/>
      <c r="L20" s="83"/>
    </row>
    <row r="21" spans="2:12" s="80" customFormat="1" ht="15" x14ac:dyDescent="0.35">
      <c r="B21" s="353" t="s">
        <v>583</v>
      </c>
      <c r="C21" s="353" t="s">
        <v>574</v>
      </c>
      <c r="D21" s="354" t="s">
        <v>576</v>
      </c>
      <c r="E21" s="355" t="s">
        <v>533</v>
      </c>
      <c r="F21" s="356" t="s">
        <v>533</v>
      </c>
      <c r="G21" s="356">
        <v>2104604245</v>
      </c>
      <c r="J21" s="83"/>
      <c r="K21" s="83"/>
      <c r="L21" s="83"/>
    </row>
    <row r="22" spans="2:12" s="80" customFormat="1" ht="15" x14ac:dyDescent="0.35">
      <c r="B22" s="353" t="s">
        <v>584</v>
      </c>
      <c r="C22" s="353" t="s">
        <v>574</v>
      </c>
      <c r="D22" s="354" t="s">
        <v>576</v>
      </c>
      <c r="E22" s="355" t="s">
        <v>533</v>
      </c>
      <c r="F22" s="356" t="s">
        <v>533</v>
      </c>
      <c r="G22" s="356">
        <v>116164589</v>
      </c>
      <c r="J22" s="83"/>
      <c r="K22" s="83"/>
      <c r="L22" s="83"/>
    </row>
    <row r="23" spans="2:12" s="80" customFormat="1" ht="15" x14ac:dyDescent="0.35">
      <c r="B23" s="364"/>
      <c r="C23" s="364"/>
      <c r="D23" s="365"/>
      <c r="E23" s="365"/>
      <c r="F23" s="365"/>
      <c r="G23" s="366">
        <f>SUBTOTAL(109,Government_agencies[Total déclaré])</f>
        <v>19244798398</v>
      </c>
    </row>
    <row r="24" spans="2:12" s="80" customFormat="1" ht="19" x14ac:dyDescent="0.35">
      <c r="B24" s="427" t="s">
        <v>241</v>
      </c>
      <c r="C24" s="427"/>
      <c r="D24" s="427"/>
      <c r="E24" s="427"/>
      <c r="F24" s="427"/>
      <c r="G24" s="427"/>
      <c r="H24" s="427"/>
      <c r="I24" s="427"/>
      <c r="J24" s="427"/>
    </row>
    <row r="25" spans="2:12" s="80" customFormat="1" ht="15" x14ac:dyDescent="0.35">
      <c r="B25" s="432" t="s">
        <v>242</v>
      </c>
      <c r="C25" s="433"/>
      <c r="D25" s="434"/>
      <c r="E25" s="82"/>
    </row>
    <row r="26" spans="2:12" s="80" customFormat="1" ht="15" x14ac:dyDescent="0.35">
      <c r="B26" s="85" t="s">
        <v>243</v>
      </c>
      <c r="C26" s="86" t="s">
        <v>244</v>
      </c>
      <c r="D26" s="87" t="s">
        <v>245</v>
      </c>
    </row>
    <row r="27" spans="2:12" s="80" customFormat="1" ht="15" x14ac:dyDescent="0.35"/>
    <row r="28" spans="2:12" s="80" customFormat="1" ht="15" x14ac:dyDescent="0.35">
      <c r="B28" s="81" t="s">
        <v>246</v>
      </c>
      <c r="C28" s="81" t="s">
        <v>247</v>
      </c>
      <c r="D28" s="244" t="s">
        <v>248</v>
      </c>
      <c r="E28" s="244" t="s">
        <v>249</v>
      </c>
      <c r="F28" s="244" t="s">
        <v>250</v>
      </c>
      <c r="G28" s="244" t="s">
        <v>251</v>
      </c>
      <c r="H28" s="244" t="s">
        <v>252</v>
      </c>
      <c r="I28" s="348" t="s">
        <v>514</v>
      </c>
      <c r="J28" s="348" t="s">
        <v>513</v>
      </c>
      <c r="K28" s="244" t="s">
        <v>253</v>
      </c>
    </row>
    <row r="29" spans="2:12" s="80" customFormat="1" ht="15" x14ac:dyDescent="0.35">
      <c r="B29" s="244" t="s">
        <v>585</v>
      </c>
      <c r="C29" s="348" t="s">
        <v>590</v>
      </c>
      <c r="D29" s="244">
        <v>1000161343</v>
      </c>
      <c r="E29" s="348" t="s">
        <v>595</v>
      </c>
      <c r="F29" s="244" t="s">
        <v>592</v>
      </c>
      <c r="G29" s="88" t="s">
        <v>598</v>
      </c>
      <c r="H29" s="88" t="s">
        <v>598</v>
      </c>
      <c r="I29" s="349" t="s">
        <v>533</v>
      </c>
      <c r="J29" s="349" t="s">
        <v>599</v>
      </c>
      <c r="K29" s="84">
        <f>SUMIF(Table10[Entreprise],Companies[[#This Row],[Nom complet de l’entreprise]],Table10[Valeur des revenus])</f>
        <v>11154994396</v>
      </c>
    </row>
    <row r="30" spans="2:12" s="80" customFormat="1" ht="15" x14ac:dyDescent="0.35">
      <c r="B30" s="244" t="s">
        <v>586</v>
      </c>
      <c r="C30" s="348" t="s">
        <v>590</v>
      </c>
      <c r="D30" s="244">
        <v>1000144378</v>
      </c>
      <c r="E30" s="244" t="s">
        <v>595</v>
      </c>
      <c r="F30" s="244" t="s">
        <v>592</v>
      </c>
      <c r="G30" s="88" t="s">
        <v>596</v>
      </c>
      <c r="H30" s="88" t="s">
        <v>598</v>
      </c>
      <c r="I30" s="349" t="s">
        <v>533</v>
      </c>
      <c r="J30" s="349" t="s">
        <v>599</v>
      </c>
      <c r="K30" s="84">
        <f>SUMIF(Table10[Entreprise],Companies[[#This Row],[Nom complet de l’entreprise]],Table10[Valeur des revenus])</f>
        <v>2278560742</v>
      </c>
    </row>
    <row r="31" spans="2:12" s="80" customFormat="1" ht="15" x14ac:dyDescent="0.35">
      <c r="B31" s="80" t="s">
        <v>587</v>
      </c>
      <c r="C31" s="244" t="s">
        <v>575</v>
      </c>
      <c r="D31" s="244">
        <v>1000160416</v>
      </c>
      <c r="E31" s="244" t="s">
        <v>595</v>
      </c>
      <c r="F31" s="244" t="s">
        <v>592</v>
      </c>
      <c r="G31" s="88" t="s">
        <v>597</v>
      </c>
      <c r="H31" s="88" t="s">
        <v>598</v>
      </c>
      <c r="I31" s="349" t="s">
        <v>533</v>
      </c>
      <c r="J31" s="349" t="s">
        <v>522</v>
      </c>
      <c r="K31" s="84">
        <f>SUMIF(Table10[Entreprise],Companies[[#This Row],[Nom complet de l’entreprise]],Table10[Valeur des revenus])</f>
        <v>2833020504</v>
      </c>
    </row>
    <row r="32" spans="2:12" s="80" customFormat="1" ht="15" x14ac:dyDescent="0.35">
      <c r="B32" s="80" t="s">
        <v>588</v>
      </c>
      <c r="C32" s="348" t="s">
        <v>590</v>
      </c>
      <c r="D32" s="244" t="s">
        <v>591</v>
      </c>
      <c r="E32" s="244" t="s">
        <v>595</v>
      </c>
      <c r="F32" s="244" t="s">
        <v>593</v>
      </c>
      <c r="G32" s="88" t="s">
        <v>598</v>
      </c>
      <c r="H32" s="88" t="s">
        <v>533</v>
      </c>
      <c r="I32" s="349" t="s">
        <v>533</v>
      </c>
      <c r="J32" s="349" t="s">
        <v>599</v>
      </c>
      <c r="K32" s="84">
        <f>SUMIF(Table10[Entreprise],Companies[[#This Row],[Nom complet de l’entreprise]],Table10[Valeur des revenus])</f>
        <v>692478903</v>
      </c>
    </row>
    <row r="33" spans="2:11" s="80" customFormat="1" ht="15" x14ac:dyDescent="0.35">
      <c r="B33" s="201" t="s">
        <v>589</v>
      </c>
      <c r="C33" s="244" t="s">
        <v>575</v>
      </c>
      <c r="D33" s="244">
        <v>1000166680</v>
      </c>
      <c r="E33" s="80" t="s">
        <v>595</v>
      </c>
      <c r="F33" s="80" t="s">
        <v>594</v>
      </c>
      <c r="G33" s="88" t="s">
        <v>597</v>
      </c>
      <c r="H33" s="88" t="s">
        <v>533</v>
      </c>
      <c r="I33" s="349" t="s">
        <v>533</v>
      </c>
      <c r="J33" s="349" t="s">
        <v>599</v>
      </c>
      <c r="K33" s="84">
        <f>SUMIF(Table10[Entreprise],Companies[[#This Row],[Nom complet de l’entreprise]],Table10[Valeur des revenus])</f>
        <v>644070982</v>
      </c>
    </row>
    <row r="34" spans="2:11" s="80" customFormat="1" ht="15" x14ac:dyDescent="0.35">
      <c r="G34" s="88"/>
      <c r="H34" s="357"/>
      <c r="I34" s="88"/>
      <c r="J34" s="88"/>
    </row>
    <row r="35" spans="2:11" s="80" customFormat="1" ht="19" x14ac:dyDescent="0.35">
      <c r="B35" s="427" t="s">
        <v>254</v>
      </c>
      <c r="C35" s="427"/>
      <c r="D35" s="427"/>
      <c r="E35" s="427"/>
      <c r="F35" s="427"/>
      <c r="G35" s="427"/>
      <c r="H35" s="427"/>
      <c r="I35" s="427"/>
      <c r="J35" s="427"/>
    </row>
    <row r="36" spans="2:11" s="80" customFormat="1" ht="15" x14ac:dyDescent="0.4">
      <c r="B36" s="81" t="s">
        <v>255</v>
      </c>
      <c r="C36" s="261" t="s">
        <v>256</v>
      </c>
      <c r="D36" s="261" t="s">
        <v>257</v>
      </c>
      <c r="E36" s="261" t="s">
        <v>258</v>
      </c>
      <c r="F36" s="244" t="s">
        <v>259</v>
      </c>
      <c r="G36" s="244" t="s">
        <v>260</v>
      </c>
      <c r="H36" s="244" t="s">
        <v>261</v>
      </c>
      <c r="I36" s="244" t="s">
        <v>262</v>
      </c>
      <c r="J36" s="244" t="s">
        <v>263</v>
      </c>
    </row>
    <row r="37" spans="2:11" s="80" customFormat="1" ht="16" x14ac:dyDescent="0.4">
      <c r="B37" s="114" t="s">
        <v>564</v>
      </c>
      <c r="C37" s="226" t="s">
        <v>564</v>
      </c>
      <c r="D37" s="226" t="s">
        <v>564</v>
      </c>
      <c r="E37" s="226" t="s">
        <v>564</v>
      </c>
      <c r="F37" s="226" t="s">
        <v>564</v>
      </c>
      <c r="G37" s="132" t="s">
        <v>564</v>
      </c>
      <c r="H37" s="132" t="s">
        <v>564</v>
      </c>
      <c r="I37" s="132" t="s">
        <v>564</v>
      </c>
      <c r="J37" s="132" t="s">
        <v>564</v>
      </c>
    </row>
    <row r="38" spans="2:11" ht="15" x14ac:dyDescent="0.35">
      <c r="B38" s="212"/>
      <c r="C38" s="212"/>
      <c r="D38" s="212"/>
      <c r="E38" s="212"/>
      <c r="F38" s="244"/>
      <c r="G38" s="244"/>
      <c r="H38" s="244"/>
      <c r="I38" s="244"/>
      <c r="J38" s="244"/>
    </row>
    <row r="39" spans="2:11" s="80" customFormat="1" ht="15.5" thickBot="1" x14ac:dyDescent="0.4">
      <c r="B39" s="435" t="s">
        <v>264</v>
      </c>
      <c r="C39" s="436"/>
      <c r="D39" s="436"/>
      <c r="E39" s="436"/>
      <c r="F39" s="436"/>
      <c r="G39" s="436"/>
      <c r="H39" s="436"/>
      <c r="I39" s="436"/>
      <c r="J39" s="436"/>
    </row>
    <row r="40" spans="2:11" s="80" customFormat="1" ht="15" x14ac:dyDescent="0.35">
      <c r="B40" s="437" t="s">
        <v>265</v>
      </c>
      <c r="C40" s="438"/>
      <c r="D40" s="438"/>
      <c r="E40" s="438"/>
      <c r="F40" s="438"/>
      <c r="G40" s="438"/>
      <c r="H40" s="438"/>
      <c r="I40" s="438"/>
      <c r="J40" s="438"/>
    </row>
    <row r="41" spans="2:11" ht="15.5" thickBot="1" x14ac:dyDescent="0.4">
      <c r="B41" s="212"/>
      <c r="C41" s="212"/>
      <c r="D41" s="212"/>
      <c r="E41" s="212"/>
      <c r="F41" s="244"/>
      <c r="G41" s="244"/>
      <c r="H41" s="244"/>
      <c r="I41" s="244"/>
      <c r="J41" s="244"/>
    </row>
    <row r="42" spans="2:11" ht="15" x14ac:dyDescent="0.35">
      <c r="B42" s="397" t="s">
        <v>27</v>
      </c>
      <c r="C42" s="397"/>
      <c r="D42" s="397"/>
      <c r="E42" s="397"/>
      <c r="F42" s="397"/>
      <c r="G42" s="397"/>
      <c r="H42" s="397"/>
      <c r="I42" s="397"/>
      <c r="J42" s="397"/>
    </row>
    <row r="43" spans="2:11" ht="16.5" customHeight="1" x14ac:dyDescent="0.35">
      <c r="B43" s="382" t="s">
        <v>28</v>
      </c>
      <c r="C43" s="382"/>
      <c r="D43" s="382"/>
      <c r="E43" s="382"/>
      <c r="F43" s="382"/>
      <c r="G43" s="382"/>
      <c r="H43" s="382"/>
      <c r="I43" s="382"/>
      <c r="J43" s="382"/>
    </row>
    <row r="44" spans="2:11" ht="15" x14ac:dyDescent="0.35">
      <c r="B44" s="399" t="s">
        <v>266</v>
      </c>
      <c r="C44" s="399"/>
      <c r="D44" s="399"/>
      <c r="E44" s="399"/>
      <c r="F44" s="399"/>
      <c r="G44" s="399"/>
      <c r="H44" s="399"/>
      <c r="I44" s="399"/>
      <c r="J44" s="399"/>
    </row>
    <row r="45" spans="2:11" ht="15" x14ac:dyDescent="0.35">
      <c r="B45" s="431"/>
      <c r="C45" s="431"/>
      <c r="D45" s="431"/>
      <c r="E45" s="431"/>
      <c r="F45" s="431"/>
      <c r="G45" s="431"/>
      <c r="H45" s="431"/>
      <c r="I45" s="431"/>
      <c r="J45" s="431"/>
    </row>
    <row r="46" spans="2:11" ht="15" x14ac:dyDescent="0.35">
      <c r="B46" s="244"/>
      <c r="C46" s="244"/>
      <c r="D46" s="244"/>
      <c r="E46" s="244"/>
      <c r="F46" s="244"/>
      <c r="G46" s="244"/>
      <c r="H46" s="244"/>
      <c r="I46" s="244"/>
      <c r="J46" s="244"/>
    </row>
    <row r="47" spans="2:11" ht="15" x14ac:dyDescent="0.35">
      <c r="B47" s="244"/>
      <c r="C47" s="244"/>
      <c r="D47" s="244"/>
      <c r="E47" s="244"/>
      <c r="F47" s="244"/>
      <c r="G47" s="244"/>
      <c r="H47" s="244"/>
      <c r="I47" s="244"/>
      <c r="J47" s="244"/>
    </row>
    <row r="48" spans="2:11" ht="15" x14ac:dyDescent="0.35">
      <c r="B48" s="244"/>
      <c r="C48" s="244"/>
      <c r="D48" s="244"/>
      <c r="E48" s="244"/>
      <c r="F48" s="244"/>
      <c r="G48" s="244"/>
      <c r="H48" s="244"/>
      <c r="I48" s="244"/>
      <c r="J48" s="244"/>
    </row>
    <row r="49" spans="2:5" ht="15" x14ac:dyDescent="0.35">
      <c r="B49" s="244"/>
      <c r="C49" s="244"/>
      <c r="D49" s="244"/>
      <c r="E49" s="244"/>
    </row>
    <row r="50" spans="2:5" s="80" customFormat="1" ht="15" x14ac:dyDescent="0.35">
      <c r="B50" s="244"/>
      <c r="C50" s="244"/>
      <c r="D50" s="244"/>
      <c r="E50" s="244"/>
    </row>
    <row r="51" spans="2:5" ht="15" x14ac:dyDescent="0.35">
      <c r="B51" s="244"/>
      <c r="C51" s="244"/>
      <c r="D51" s="244"/>
      <c r="E51" s="244"/>
    </row>
    <row r="52" spans="2:5" ht="15" x14ac:dyDescent="0.35">
      <c r="B52" s="244"/>
      <c r="C52" s="244"/>
      <c r="D52" s="244"/>
      <c r="E52" s="244"/>
    </row>
    <row r="53" spans="2:5" ht="15" x14ac:dyDescent="0.35">
      <c r="B53" s="244"/>
      <c r="C53" s="244"/>
      <c r="D53" s="244"/>
      <c r="E53" s="244"/>
    </row>
    <row r="54" spans="2:5" ht="15" x14ac:dyDescent="0.35">
      <c r="B54" s="244"/>
      <c r="C54" s="244"/>
      <c r="D54" s="244"/>
      <c r="E54" s="244"/>
    </row>
    <row r="55" spans="2:5" ht="15" x14ac:dyDescent="0.35">
      <c r="B55" s="244"/>
      <c r="C55" s="244"/>
      <c r="D55" s="244"/>
      <c r="E55" s="244"/>
    </row>
    <row r="56" spans="2:5" ht="15" x14ac:dyDescent="0.35">
      <c r="B56" s="244"/>
      <c r="C56" s="244"/>
      <c r="D56" s="244"/>
      <c r="E56" s="244"/>
    </row>
    <row r="57" spans="2:5" ht="15" x14ac:dyDescent="0.35">
      <c r="B57" s="244"/>
      <c r="C57" s="244"/>
      <c r="D57" s="244"/>
      <c r="E57" s="244"/>
    </row>
    <row r="58" spans="2:5" ht="15" customHeight="1" x14ac:dyDescent="0.35">
      <c r="B58" s="244"/>
      <c r="C58" s="244"/>
      <c r="D58" s="244"/>
      <c r="E58" s="244"/>
    </row>
    <row r="59" spans="2:5" ht="15" customHeight="1" x14ac:dyDescent="0.35">
      <c r="B59" s="244"/>
      <c r="C59" s="244"/>
      <c r="D59" s="244"/>
      <c r="E59" s="244"/>
    </row>
    <row r="60" spans="2:5" ht="15" x14ac:dyDescent="0.35">
      <c r="B60" s="244"/>
      <c r="C60" s="244"/>
      <c r="D60" s="244"/>
      <c r="E60" s="244"/>
    </row>
    <row r="61" spans="2:5" ht="15" x14ac:dyDescent="0.35">
      <c r="B61" s="244"/>
      <c r="C61" s="244"/>
      <c r="D61" s="244"/>
      <c r="E61" s="244"/>
    </row>
    <row r="62" spans="2:5" ht="18.75" customHeight="1" x14ac:dyDescent="0.35">
      <c r="B62" s="244"/>
      <c r="C62" s="244"/>
      <c r="D62" s="244"/>
      <c r="E62" s="244"/>
    </row>
    <row r="63" spans="2:5" ht="15" x14ac:dyDescent="0.35">
      <c r="B63" s="244"/>
      <c r="C63" s="244"/>
      <c r="D63" s="244"/>
      <c r="E63" s="244"/>
    </row>
    <row r="64" spans="2:5" ht="15" x14ac:dyDescent="0.35">
      <c r="B64" s="244"/>
      <c r="C64" s="244"/>
      <c r="D64" s="244"/>
      <c r="E64" s="244"/>
    </row>
    <row r="65" ht="15" x14ac:dyDescent="0.35"/>
    <row r="66" ht="15" x14ac:dyDescent="0.35"/>
    <row r="67" ht="15" x14ac:dyDescent="0.35"/>
    <row r="68" ht="15" x14ac:dyDescent="0.35"/>
    <row r="69" ht="15" x14ac:dyDescent="0.35"/>
    <row r="70" ht="15" x14ac:dyDescent="0.35"/>
    <row r="71" ht="15" x14ac:dyDescent="0.35"/>
    <row r="72" ht="15" x14ac:dyDescent="0.35"/>
    <row r="73" ht="15" x14ac:dyDescent="0.35"/>
    <row r="74" ht="15" x14ac:dyDescent="0.35"/>
    <row r="75" ht="15" x14ac:dyDescent="0.35"/>
    <row r="76" ht="15" x14ac:dyDescent="0.35"/>
    <row r="77" ht="15" x14ac:dyDescent="0.35"/>
    <row r="78" ht="15" x14ac:dyDescent="0.35"/>
    <row r="79" ht="15" x14ac:dyDescent="0.35"/>
    <row r="80" ht="15" x14ac:dyDescent="0.35"/>
    <row r="81" ht="15" x14ac:dyDescent="0.35"/>
    <row r="82" ht="15" x14ac:dyDescent="0.35"/>
    <row r="83" ht="15" x14ac:dyDescent="0.35"/>
  </sheetData>
  <mergeCells count="20">
    <mergeCell ref="B44:J44"/>
    <mergeCell ref="B45:J45"/>
    <mergeCell ref="B25:D25"/>
    <mergeCell ref="B35:J35"/>
    <mergeCell ref="B39:J39"/>
    <mergeCell ref="B40:J40"/>
    <mergeCell ref="B42:J42"/>
    <mergeCell ref="B43:J43"/>
    <mergeCell ref="B24:J24"/>
    <mergeCell ref="B2:J2"/>
    <mergeCell ref="B3:J3"/>
    <mergeCell ref="B4:J4"/>
    <mergeCell ref="B5:J5"/>
    <mergeCell ref="B6:J6"/>
    <mergeCell ref="B7:J7"/>
    <mergeCell ref="B8:J8"/>
    <mergeCell ref="B10:J10"/>
    <mergeCell ref="B11:J11"/>
    <mergeCell ref="B12:J12"/>
    <mergeCell ref="B13:J13"/>
  </mergeCells>
  <dataValidations count="8">
    <dataValidation allowBlank="1" showInputMessage="1" showErrorMessage="1" promptTitle="Nom du Projet" prompt="Veuillez indiquer le nom du Projet._x000a__x000a_Veuillez vous abstenir d'utiliser des acronymes et indiquez le nom complet_x000a__x000a_" sqref="B37" xr:uid="{00000000-0002-0000-0C00-000000000000}"/>
    <dataValidation type="list" allowBlank="1" showInputMessage="1" showErrorMessage="1" promptTitle="Matières premières" prompt="Veuillez indiquer les matières premières exploitées, en utilisant une ligne par matière première. Si un projet génère plusieurs matières premières, veuillez utiliser plusieurs lignes." sqref="E37" xr:uid="{00000000-0002-0000-0C00-000001000000}">
      <formula1>Commodity_names</formula1>
    </dataValidation>
    <dataValidation allowBlank="1" showInputMessage="1" showErrorMessage="1" promptTitle="Numéro de référence" prompt="Veuillez indiquer le numéro de référence de l'accord légal: contrat, licence, concession,…" sqref="C37" xr:uid="{00000000-0002-0000-0C00-000002000000}"/>
    <dataValidation type="list" allowBlank="1" showInputMessage="1" showErrorMessage="1" sqref="F37" xr:uid="{00000000-0002-0000-0C00-000003000000}">
      <formula1>Project_phases_list</formula1>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H37" xr:uid="{00000000-0002-0000-0C00-000004000000}">
      <formula1>"&lt;Selectionner unité&gt;,Sm3,Sm3 o.e.,Barils,Tonnes,oz,carats,Scf"</formula1>
    </dataValidation>
    <dataValidation allowBlank="1" showInputMessage="1" showErrorMessage="1" promptTitle="Production -valeur-" prompt="Veuillez indiquer la valeur de la production du projet" sqref="I37" xr:uid="{00000000-0002-0000-0C00-000005000000}"/>
    <dataValidation allowBlank="1" showInputMessage="1" showErrorMessage="1" promptTitle="Compagnie associée" prompt="Veuillez indiquer les compagnies affiliées au projet, séparées par une virgule." sqref="D37" xr:uid="{00000000-0002-0000-0C00-000006000000}"/>
    <dataValidation allowBlank="1" showInputMessage="1" showErrorMessage="1" promptTitle="Production -volume-" prompt="Veuillez indiquer le volume de production du projet" sqref="G37" xr:uid="{00000000-0002-0000-0C00-000007000000}"/>
  </dataValidations>
  <hyperlinks>
    <hyperlink ref="B40:F40" r:id="rId1" display="Give us your feedback or report a conflict in the data! Write to us at  data@eiti.org" xr:uid="{00000000-0004-0000-0C00-000000000000}"/>
    <hyperlink ref="B39:F39" r:id="rId2" display="For the latest version of Summary data templates, see  https://eiti.org/summary-data-template" xr:uid="{00000000-0004-0000-0C00-000001000000}"/>
  </hyperlinks>
  <pageMargins left="0.25" right="0.25" top="0.75" bottom="0.75" header="0.3" footer="0.3"/>
  <pageSetup paperSize="8" fitToHeight="0" orientation="landscape" horizontalDpi="2400" verticalDpi="2400" r:id="rId3"/>
  <tableParts count="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8000000}">
          <x14:formula1>
            <xm:f>'D:\6- EITI\EITI TOGO\Report\2020\Final\[fr_eiti_summary_data_template_2.0 Togo 2020.xlsx]Listes'!#REF!</xm:f>
          </x14:formula1>
          <xm:sqref>J37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U93"/>
  <sheetViews>
    <sheetView showGridLines="0" topLeftCell="A51" zoomScale="85" zoomScaleNormal="85" workbookViewId="0">
      <selection activeCell="F70" sqref="F70"/>
    </sheetView>
  </sheetViews>
  <sheetFormatPr baseColWidth="10" defaultColWidth="8.5" defaultRowHeight="15" x14ac:dyDescent="0.4"/>
  <cols>
    <col min="1" max="1" width="2.5" style="89" customWidth="1"/>
    <col min="2" max="5" width="0" style="89" hidden="1" customWidth="1"/>
    <col min="6" max="6" width="61.9140625" style="89" customWidth="1"/>
    <col min="7" max="7" width="16.5" style="89" customWidth="1"/>
    <col min="8" max="8" width="39" style="89" customWidth="1"/>
    <col min="9" max="9" width="21.58203125" style="89" customWidth="1"/>
    <col min="10" max="10" width="23.58203125" style="89" customWidth="1"/>
    <col min="11" max="11" width="15.5" style="89" bestFit="1" customWidth="1"/>
    <col min="12" max="12" width="2.5" style="89" customWidth="1"/>
    <col min="13" max="13" width="19.5" style="89" bestFit="1" customWidth="1"/>
    <col min="14" max="14" width="92.58203125" style="89" customWidth="1"/>
    <col min="15" max="15" width="4" style="89" customWidth="1"/>
    <col min="16" max="17" width="8.5" style="89"/>
    <col min="18" max="18" width="21" style="89" bestFit="1" customWidth="1"/>
    <col min="19" max="19" width="8.5" style="89"/>
    <col min="20" max="20" width="21" style="89" bestFit="1" customWidth="1"/>
    <col min="21" max="16384" width="8.5" style="89"/>
  </cols>
  <sheetData>
    <row r="1" spans="6:14" s="5" customFormat="1" ht="15.75" hidden="1" customHeight="1" x14ac:dyDescent="0.35">
      <c r="F1" s="244"/>
      <c r="G1" s="244"/>
      <c r="H1" s="244"/>
      <c r="I1" s="244"/>
      <c r="J1" s="244"/>
      <c r="K1" s="244"/>
      <c r="L1" s="244"/>
      <c r="M1" s="244"/>
      <c r="N1" s="244"/>
    </row>
    <row r="2" spans="6:14" s="5" customFormat="1" hidden="1" x14ac:dyDescent="0.35">
      <c r="F2" s="244"/>
      <c r="G2" s="244"/>
      <c r="H2" s="244"/>
      <c r="I2" s="244"/>
      <c r="J2" s="244"/>
      <c r="K2" s="244"/>
      <c r="L2" s="244"/>
      <c r="M2" s="244"/>
      <c r="N2" s="244"/>
    </row>
    <row r="3" spans="6:14" s="5" customFormat="1" hidden="1" x14ac:dyDescent="0.35">
      <c r="F3" s="244"/>
      <c r="G3" s="244"/>
      <c r="H3" s="244"/>
      <c r="I3" s="244"/>
      <c r="J3" s="244"/>
      <c r="K3" s="244"/>
      <c r="L3" s="244"/>
      <c r="M3" s="244"/>
      <c r="N3" s="268" t="s">
        <v>267</v>
      </c>
    </row>
    <row r="4" spans="6:14" s="5" customFormat="1" hidden="1" x14ac:dyDescent="0.35">
      <c r="F4" s="244"/>
      <c r="G4" s="244"/>
      <c r="H4" s="244"/>
      <c r="I4" s="244"/>
      <c r="J4" s="244"/>
      <c r="K4" s="244"/>
      <c r="L4" s="244"/>
      <c r="M4" s="244"/>
      <c r="N4" s="268" t="str">
        <f>[1]Introduction!G4</f>
        <v>YYYY-MM-DD</v>
      </c>
    </row>
    <row r="5" spans="6:14" s="5" customFormat="1" hidden="1" x14ac:dyDescent="0.35">
      <c r="F5" s="244"/>
      <c r="G5" s="244"/>
      <c r="H5" s="244"/>
      <c r="I5" s="244"/>
      <c r="J5" s="244"/>
      <c r="K5" s="244"/>
      <c r="L5" s="244"/>
      <c r="M5" s="244"/>
      <c r="N5" s="244"/>
    </row>
    <row r="6" spans="6:14" s="5" customFormat="1" hidden="1" x14ac:dyDescent="0.35">
      <c r="F6" s="244"/>
      <c r="G6" s="244"/>
      <c r="H6" s="244"/>
      <c r="I6" s="244"/>
      <c r="J6" s="244"/>
      <c r="K6" s="244"/>
      <c r="L6" s="244"/>
      <c r="M6" s="244"/>
      <c r="N6" s="244"/>
    </row>
    <row r="7" spans="6:14" s="5" customFormat="1" x14ac:dyDescent="0.35">
      <c r="F7" s="244"/>
      <c r="G7" s="244"/>
      <c r="H7" s="244"/>
      <c r="I7" s="244"/>
      <c r="J7" s="244"/>
      <c r="K7" s="244"/>
      <c r="L7" s="244"/>
      <c r="M7" s="244"/>
      <c r="N7" s="244"/>
    </row>
    <row r="8" spans="6:14" s="5" customFormat="1" x14ac:dyDescent="0.35">
      <c r="F8" s="386" t="s">
        <v>268</v>
      </c>
      <c r="G8" s="386"/>
      <c r="H8" s="386"/>
      <c r="I8" s="386"/>
      <c r="J8" s="386"/>
      <c r="K8" s="386"/>
      <c r="L8" s="386"/>
      <c r="M8" s="386"/>
      <c r="N8" s="386"/>
    </row>
    <row r="9" spans="6:14" s="5" customFormat="1" ht="22.5" x14ac:dyDescent="0.35">
      <c r="F9" s="440" t="s">
        <v>32</v>
      </c>
      <c r="G9" s="440"/>
      <c r="H9" s="440"/>
      <c r="I9" s="440"/>
      <c r="J9" s="440"/>
      <c r="K9" s="440"/>
      <c r="L9" s="440"/>
      <c r="M9" s="440"/>
      <c r="N9" s="440"/>
    </row>
    <row r="10" spans="6:14" s="5" customFormat="1" x14ac:dyDescent="0.35">
      <c r="F10" s="441" t="s">
        <v>269</v>
      </c>
      <c r="G10" s="441"/>
      <c r="H10" s="441"/>
      <c r="I10" s="441"/>
      <c r="J10" s="441"/>
      <c r="K10" s="441"/>
      <c r="L10" s="441"/>
      <c r="M10" s="441"/>
      <c r="N10" s="441"/>
    </row>
    <row r="11" spans="6:14" s="5" customFormat="1" x14ac:dyDescent="0.35">
      <c r="F11" s="388" t="s">
        <v>270</v>
      </c>
      <c r="G11" s="388"/>
      <c r="H11" s="388"/>
      <c r="I11" s="388"/>
      <c r="J11" s="388"/>
      <c r="K11" s="388"/>
      <c r="L11" s="388"/>
      <c r="M11" s="388"/>
      <c r="N11" s="388"/>
    </row>
    <row r="12" spans="6:14" s="5" customFormat="1" x14ac:dyDescent="0.35">
      <c r="F12" s="388" t="s">
        <v>271</v>
      </c>
      <c r="G12" s="388"/>
      <c r="H12" s="388"/>
      <c r="I12" s="388"/>
      <c r="J12" s="388"/>
      <c r="K12" s="388"/>
      <c r="L12" s="388"/>
      <c r="M12" s="388"/>
      <c r="N12" s="388"/>
    </row>
    <row r="13" spans="6:14" s="5" customFormat="1" x14ac:dyDescent="0.35">
      <c r="F13" s="439" t="s">
        <v>272</v>
      </c>
      <c r="G13" s="439"/>
      <c r="H13" s="439"/>
      <c r="I13" s="439"/>
      <c r="J13" s="439"/>
      <c r="K13" s="439"/>
      <c r="L13" s="439"/>
      <c r="M13" s="439"/>
      <c r="N13" s="439"/>
    </row>
    <row r="14" spans="6:14" s="5" customFormat="1" x14ac:dyDescent="0.35">
      <c r="F14" s="443" t="s">
        <v>273</v>
      </c>
      <c r="G14" s="443"/>
      <c r="H14" s="443"/>
      <c r="I14" s="443"/>
      <c r="J14" s="443"/>
      <c r="K14" s="443"/>
      <c r="L14" s="443"/>
      <c r="M14" s="443"/>
      <c r="N14" s="443"/>
    </row>
    <row r="15" spans="6:14" s="5" customFormat="1" x14ac:dyDescent="0.35">
      <c r="F15" s="444" t="s">
        <v>274</v>
      </c>
      <c r="G15" s="444"/>
      <c r="H15" s="444"/>
      <c r="I15" s="444"/>
      <c r="J15" s="444"/>
      <c r="K15" s="444"/>
      <c r="L15" s="444"/>
      <c r="M15" s="444"/>
      <c r="N15" s="444"/>
    </row>
    <row r="16" spans="6:14" s="5" customFormat="1" x14ac:dyDescent="0.4">
      <c r="F16" s="445" t="s">
        <v>233</v>
      </c>
      <c r="G16" s="445"/>
      <c r="H16" s="445"/>
      <c r="I16" s="445"/>
      <c r="J16" s="445"/>
      <c r="K16" s="445"/>
      <c r="L16" s="445"/>
      <c r="M16" s="445"/>
      <c r="N16" s="445"/>
    </row>
    <row r="17" spans="2:21" s="5" customFormat="1" x14ac:dyDescent="0.35">
      <c r="B17" s="244"/>
      <c r="C17" s="244"/>
      <c r="D17" s="244"/>
      <c r="E17" s="244"/>
      <c r="F17" s="244"/>
      <c r="G17" s="244"/>
      <c r="H17" s="244"/>
      <c r="I17" s="244"/>
      <c r="J17" s="244"/>
      <c r="K17" s="244"/>
      <c r="L17" s="244"/>
      <c r="M17" s="244"/>
      <c r="N17" s="244"/>
      <c r="O17" s="244"/>
      <c r="P17" s="244"/>
      <c r="Q17" s="244"/>
      <c r="R17" s="244"/>
      <c r="S17" s="244"/>
      <c r="T17" s="244"/>
      <c r="U17" s="244"/>
    </row>
    <row r="18" spans="2:21" s="5" customFormat="1" ht="22.5" x14ac:dyDescent="0.35">
      <c r="B18" s="244"/>
      <c r="C18" s="244"/>
      <c r="D18" s="244"/>
      <c r="E18" s="244"/>
      <c r="F18" s="428" t="s">
        <v>275</v>
      </c>
      <c r="G18" s="428"/>
      <c r="H18" s="428"/>
      <c r="I18" s="428"/>
      <c r="J18" s="428"/>
      <c r="K18" s="428"/>
      <c r="L18" s="244"/>
      <c r="M18" s="446" t="s">
        <v>276</v>
      </c>
      <c r="N18" s="446"/>
      <c r="O18" s="244"/>
      <c r="P18" s="244"/>
      <c r="Q18" s="244"/>
      <c r="R18" s="244"/>
      <c r="S18" s="244"/>
      <c r="T18" s="244"/>
      <c r="U18" s="244"/>
    </row>
    <row r="19" spans="2:21" s="5" customFormat="1" ht="15.75" customHeight="1" x14ac:dyDescent="0.35">
      <c r="B19" s="244"/>
      <c r="C19" s="244"/>
      <c r="D19" s="244"/>
      <c r="E19" s="244"/>
      <c r="F19" s="244"/>
      <c r="G19" s="244"/>
      <c r="H19" s="244"/>
      <c r="I19" s="244"/>
      <c r="J19" s="244"/>
      <c r="K19" s="244"/>
      <c r="L19" s="244"/>
      <c r="M19" s="447" t="s">
        <v>277</v>
      </c>
      <c r="N19" s="447"/>
      <c r="O19" s="244"/>
      <c r="P19" s="244"/>
      <c r="Q19" s="244"/>
      <c r="R19" s="244"/>
      <c r="S19" s="244"/>
      <c r="T19" s="244"/>
      <c r="U19" s="244"/>
    </row>
    <row r="20" spans="2:21" x14ac:dyDescent="0.4">
      <c r="B20" s="261"/>
      <c r="C20" s="261"/>
      <c r="D20" s="261"/>
      <c r="E20" s="261"/>
      <c r="F20" s="448" t="s">
        <v>278</v>
      </c>
      <c r="G20" s="448"/>
      <c r="H20" s="448"/>
      <c r="I20" s="448"/>
      <c r="J20" s="448"/>
      <c r="K20" s="449"/>
      <c r="L20" s="261"/>
      <c r="M20" s="244"/>
      <c r="N20" s="244"/>
      <c r="O20" s="261"/>
      <c r="P20" s="261"/>
      <c r="Q20" s="261"/>
      <c r="R20" s="261"/>
      <c r="S20" s="261"/>
      <c r="T20" s="261"/>
      <c r="U20" s="261"/>
    </row>
    <row r="21" spans="2:21" ht="22.5" x14ac:dyDescent="0.4">
      <c r="B21" s="94" t="s">
        <v>279</v>
      </c>
      <c r="C21" s="94" t="s">
        <v>280</v>
      </c>
      <c r="D21" s="94" t="s">
        <v>281</v>
      </c>
      <c r="E21" s="94" t="s">
        <v>282</v>
      </c>
      <c r="F21" s="261" t="s">
        <v>283</v>
      </c>
      <c r="G21" s="261" t="s">
        <v>249</v>
      </c>
      <c r="H21" s="261" t="s">
        <v>284</v>
      </c>
      <c r="I21" s="261" t="s">
        <v>285</v>
      </c>
      <c r="J21" s="261" t="s">
        <v>286</v>
      </c>
      <c r="K21" s="244" t="s">
        <v>263</v>
      </c>
      <c r="L21" s="261"/>
      <c r="M21" s="440" t="s">
        <v>287</v>
      </c>
      <c r="N21" s="440"/>
      <c r="O21" s="261"/>
      <c r="P21" s="261"/>
      <c r="Q21" s="261"/>
      <c r="R21" s="261"/>
      <c r="S21" s="261"/>
      <c r="T21" s="261"/>
      <c r="U21" s="261"/>
    </row>
    <row r="22" spans="2:21" ht="15.75" customHeight="1" x14ac:dyDescent="0.4">
      <c r="B22" s="94" t="str">
        <f>IFERROR(VLOOKUP(Government_revenues_table[[#This Row],[Classification du SFP]],[1]!Table6_GFS_codes_classification[#Data],COLUMNS($F:F)+3,FALSE),"Do not enter data")</f>
        <v>Do not enter data</v>
      </c>
      <c r="C22" s="94" t="str">
        <f>IFERROR(VLOOKUP(Government_revenues_table[[#This Row],[Classification du SFP]],[1]!Table6_GFS_codes_classification[#Data],COLUMNS($F:G)+3,FALSE),"Do not enter data")</f>
        <v>Do not enter data</v>
      </c>
      <c r="D22" s="94" t="str">
        <f>IFERROR(VLOOKUP(Government_revenues_table[[#This Row],[Classification du SFP]],[1]!Table6_GFS_codes_classification[#Data],COLUMNS($F:H)+3,FALSE),"Do not enter data")</f>
        <v>Do not enter data</v>
      </c>
      <c r="E22" s="94" t="str">
        <f>IFERROR(VLOOKUP(Government_revenues_table[[#This Row],[Classification du SFP]],[1]!Table6_GFS_codes_classification[#Data],COLUMNS($F:I)+3,FALSE),"Do not enter data")</f>
        <v>Do not enter data</v>
      </c>
      <c r="F22" s="261" t="s">
        <v>600</v>
      </c>
      <c r="G22" s="244" t="s">
        <v>595</v>
      </c>
      <c r="H22" s="358" t="s">
        <v>601</v>
      </c>
      <c r="I22" s="261" t="s">
        <v>568</v>
      </c>
      <c r="J22" s="369">
        <v>2546056551.000001</v>
      </c>
      <c r="K22" s="261" t="s">
        <v>519</v>
      </c>
      <c r="L22" s="261"/>
      <c r="M22" s="450" t="s">
        <v>288</v>
      </c>
      <c r="N22" s="450"/>
      <c r="O22" s="261"/>
      <c r="P22" s="261"/>
      <c r="Q22" s="261"/>
      <c r="R22" s="261"/>
      <c r="S22" s="261"/>
      <c r="T22" s="261"/>
      <c r="U22" s="261"/>
    </row>
    <row r="23" spans="2:21" ht="15.75" customHeight="1" x14ac:dyDescent="0.4">
      <c r="B23" s="94" t="str">
        <f>IFERROR(VLOOKUP(Government_revenues_table[[#This Row],[Classification du SFP]],[1]!Table6_GFS_codes_classification[#Data],COLUMNS($F:F)+3,FALSE),"Do not enter data")</f>
        <v>Do not enter data</v>
      </c>
      <c r="C23" s="94" t="str">
        <f>IFERROR(VLOOKUP(Government_revenues_table[[#This Row],[Classification du SFP]],[1]!Table6_GFS_codes_classification[#Data],COLUMNS($F:G)+3,FALSE),"Do not enter data")</f>
        <v>Do not enter data</v>
      </c>
      <c r="D23" s="94" t="str">
        <f>IFERROR(VLOOKUP(Government_revenues_table[[#This Row],[Classification du SFP]],[1]!Table6_GFS_codes_classification[#Data],COLUMNS($F:H)+3,FALSE),"Do not enter data")</f>
        <v>Do not enter data</v>
      </c>
      <c r="E23" s="94" t="str">
        <f>IFERROR(VLOOKUP(Government_revenues_table[[#This Row],[Classification du SFP]],[1]!Table6_GFS_codes_classification[#Data],COLUMNS($F:I)+3,FALSE),"Do not enter data")</f>
        <v>Do not enter data</v>
      </c>
      <c r="F23" s="261" t="s">
        <v>600</v>
      </c>
      <c r="G23" s="244" t="s">
        <v>595</v>
      </c>
      <c r="H23" s="261" t="s">
        <v>602</v>
      </c>
      <c r="I23" s="261" t="s">
        <v>568</v>
      </c>
      <c r="J23" s="369">
        <v>3064550855</v>
      </c>
      <c r="K23" s="261" t="s">
        <v>519</v>
      </c>
      <c r="L23" s="261"/>
      <c r="M23" s="450"/>
      <c r="N23" s="450"/>
      <c r="O23" s="261"/>
      <c r="P23" s="261"/>
      <c r="Q23" s="261"/>
      <c r="R23" s="261"/>
      <c r="S23" s="261"/>
      <c r="T23" s="261"/>
      <c r="U23" s="261"/>
    </row>
    <row r="24" spans="2:21" ht="15.75" customHeight="1" x14ac:dyDescent="0.4">
      <c r="B24" s="94" t="str">
        <f>IFERROR(VLOOKUP(Government_revenues_table[[#This Row],[Classification du SFP]],[1]!Table6_GFS_codes_classification[#Data],COLUMNS($F:F)+3,FALSE),"Do not enter data")</f>
        <v>Do not enter data</v>
      </c>
      <c r="C24" s="94" t="str">
        <f>IFERROR(VLOOKUP(Government_revenues_table[[#This Row],[Classification du SFP]],[1]!Table6_GFS_codes_classification[#Data],COLUMNS($F:G)+3,FALSE),"Do not enter data")</f>
        <v>Do not enter data</v>
      </c>
      <c r="D24" s="94" t="str">
        <f>IFERROR(VLOOKUP(Government_revenues_table[[#This Row],[Classification du SFP]],[1]!Table6_GFS_codes_classification[#Data],COLUMNS($F:H)+3,FALSE),"Do not enter data")</f>
        <v>Do not enter data</v>
      </c>
      <c r="E24" s="94" t="str">
        <f>IFERROR(VLOOKUP(Government_revenues_table[[#This Row],[Classification du SFP]],[1]!Table6_GFS_codes_classification[#Data],COLUMNS($F:I)+3,FALSE),"Do not enter data")</f>
        <v>Do not enter data</v>
      </c>
      <c r="F24" s="261" t="s">
        <v>289</v>
      </c>
      <c r="G24" s="244" t="s">
        <v>595</v>
      </c>
      <c r="H24" s="261" t="s">
        <v>603</v>
      </c>
      <c r="I24" s="261" t="s">
        <v>571</v>
      </c>
      <c r="J24" s="369">
        <v>4900000</v>
      </c>
      <c r="K24" s="261" t="s">
        <v>519</v>
      </c>
      <c r="L24" s="261"/>
      <c r="M24" s="450"/>
      <c r="N24" s="450"/>
      <c r="O24" s="261"/>
      <c r="P24" s="261"/>
      <c r="Q24" s="261"/>
      <c r="R24" s="261"/>
      <c r="S24" s="261"/>
      <c r="T24" s="261"/>
      <c r="U24" s="261"/>
    </row>
    <row r="25" spans="2:21" ht="15.75" customHeight="1" x14ac:dyDescent="0.4">
      <c r="B25" s="94" t="str">
        <f>IFERROR(VLOOKUP(Government_revenues_table[[#This Row],[Classification du SFP]],[1]!Table6_GFS_codes_classification[#Data],COLUMNS($F:F)+3,FALSE),"Do not enter data")</f>
        <v>Do not enter data</v>
      </c>
      <c r="C25" s="94" t="str">
        <f>IFERROR(VLOOKUP(Government_revenues_table[[#This Row],[Classification du SFP]],[1]!Table6_GFS_codes_classification[#Data],COLUMNS($F:G)+3,FALSE),"Do not enter data")</f>
        <v>Do not enter data</v>
      </c>
      <c r="D25" s="94" t="str">
        <f>IFERROR(VLOOKUP(Government_revenues_table[[#This Row],[Classification du SFP]],[1]!Table6_GFS_codes_classification[#Data],COLUMNS($F:H)+3,FALSE),"Do not enter data")</f>
        <v>Do not enter data</v>
      </c>
      <c r="E25" s="94" t="str">
        <f>IFERROR(VLOOKUP(Government_revenues_table[[#This Row],[Classification du SFP]],[1]!Table6_GFS_codes_classification[#Data],COLUMNS($F:I)+3,FALSE),"Do not enter data")</f>
        <v>Do not enter data</v>
      </c>
      <c r="F25" s="261" t="s">
        <v>289</v>
      </c>
      <c r="G25" s="244" t="s">
        <v>595</v>
      </c>
      <c r="H25" s="261" t="s">
        <v>604</v>
      </c>
      <c r="I25" s="261" t="s">
        <v>571</v>
      </c>
      <c r="J25" s="369">
        <v>7500000</v>
      </c>
      <c r="K25" s="261" t="s">
        <v>519</v>
      </c>
      <c r="L25" s="261"/>
      <c r="M25" s="450"/>
      <c r="N25" s="450"/>
      <c r="O25" s="261"/>
      <c r="P25" s="261"/>
      <c r="Q25" s="261"/>
      <c r="R25" s="261"/>
      <c r="S25" s="261"/>
      <c r="T25" s="261"/>
      <c r="U25" s="261"/>
    </row>
    <row r="26" spans="2:21" ht="22.5" customHeight="1" x14ac:dyDescent="0.4">
      <c r="B26" s="94" t="str">
        <f>IFERROR(VLOOKUP(Government_revenues_table[[#This Row],[Classification du SFP]],[1]!Table6_GFS_codes_classification[#Data],COLUMNS($F:F)+3,FALSE),"Do not enter data")</f>
        <v>Do not enter data</v>
      </c>
      <c r="C26" s="94" t="str">
        <f>IFERROR(VLOOKUP(Government_revenues_table[[#This Row],[Classification du SFP]],[1]!Table6_GFS_codes_classification[#Data],COLUMNS($F:G)+3,FALSE),"Do not enter data")</f>
        <v>Do not enter data</v>
      </c>
      <c r="D26" s="94" t="str">
        <f>IFERROR(VLOOKUP(Government_revenues_table[[#This Row],[Classification du SFP]],[1]!Table6_GFS_codes_classification[#Data],COLUMNS($F:H)+3,FALSE),"Do not enter data")</f>
        <v>Do not enter data</v>
      </c>
      <c r="E26" s="94" t="str">
        <f>IFERROR(VLOOKUP(Government_revenues_table[[#This Row],[Classification du SFP]],[1]!Table6_GFS_codes_classification[#Data],COLUMNS($F:I)+3,FALSE),"Do not enter data")</f>
        <v>Do not enter data</v>
      </c>
      <c r="F26" s="261" t="s">
        <v>289</v>
      </c>
      <c r="G26" s="244" t="s">
        <v>595</v>
      </c>
      <c r="H26" s="261" t="s">
        <v>605</v>
      </c>
      <c r="I26" s="261" t="s">
        <v>571</v>
      </c>
      <c r="J26" s="369">
        <v>30671750</v>
      </c>
      <c r="K26" s="261" t="s">
        <v>519</v>
      </c>
      <c r="L26" s="261"/>
      <c r="M26" s="450"/>
      <c r="N26" s="450"/>
      <c r="O26" s="261"/>
      <c r="P26" s="261"/>
      <c r="Q26" s="261"/>
      <c r="R26" s="261"/>
      <c r="S26" s="261"/>
      <c r="T26" s="261"/>
      <c r="U26" s="261"/>
    </row>
    <row r="27" spans="2:21" x14ac:dyDescent="0.4">
      <c r="B27" s="94" t="str">
        <f>IFERROR(VLOOKUP(Government_revenues_table[[#This Row],[Classification du SFP]],[1]!Table6_GFS_codes_classification[#Data],COLUMNS($F:F)+3,FALSE),"Do not enter data")</f>
        <v>Do not enter data</v>
      </c>
      <c r="C27" s="94" t="str">
        <f>IFERROR(VLOOKUP(Government_revenues_table[[#This Row],[Classification du SFP]],[1]!Table6_GFS_codes_classification[#Data],COLUMNS($F:G)+3,FALSE),"Do not enter data")</f>
        <v>Do not enter data</v>
      </c>
      <c r="D27" s="94" t="str">
        <f>IFERROR(VLOOKUP(Government_revenues_table[[#This Row],[Classification du SFP]],[1]!Table6_GFS_codes_classification[#Data],COLUMNS($F:H)+3,FALSE),"Do not enter data")</f>
        <v>Do not enter data</v>
      </c>
      <c r="E27" s="94" t="str">
        <f>IFERROR(VLOOKUP(Government_revenues_table[[#This Row],[Classification du SFP]],[1]!Table6_GFS_codes_classification[#Data],COLUMNS($F:I)+3,FALSE),"Do not enter data")</f>
        <v>Do not enter data</v>
      </c>
      <c r="F27" s="261" t="s">
        <v>606</v>
      </c>
      <c r="G27" s="244" t="s">
        <v>595</v>
      </c>
      <c r="H27" s="261" t="s">
        <v>607</v>
      </c>
      <c r="I27" s="261" t="s">
        <v>569</v>
      </c>
      <c r="J27" s="369">
        <v>157629626</v>
      </c>
      <c r="K27" s="261" t="s">
        <v>519</v>
      </c>
      <c r="L27" s="261"/>
      <c r="M27" s="451" t="s">
        <v>291</v>
      </c>
      <c r="N27" s="451"/>
      <c r="O27" s="261"/>
      <c r="P27" s="261"/>
      <c r="Q27" s="261"/>
      <c r="R27" s="261"/>
      <c r="S27" s="261"/>
      <c r="T27" s="261"/>
      <c r="U27" s="261"/>
    </row>
    <row r="28" spans="2:21" x14ac:dyDescent="0.4">
      <c r="B28" s="94" t="str">
        <f>IFERROR(VLOOKUP(Government_revenues_table[[#This Row],[Classification du SFP]],[1]!Table6_GFS_codes_classification[#Data],COLUMNS($F:F)+3,FALSE),"Do not enter data")</f>
        <v>Do not enter data</v>
      </c>
      <c r="C28" s="94" t="str">
        <f>IFERROR(VLOOKUP(Government_revenues_table[[#This Row],[Classification du SFP]],[1]!Table6_GFS_codes_classification[#Data],COLUMNS($F:G)+3,FALSE),"Do not enter data")</f>
        <v>Do not enter data</v>
      </c>
      <c r="D28" s="94" t="str">
        <f>IFERROR(VLOOKUP(Government_revenues_table[[#This Row],[Classification du SFP]],[1]!Table6_GFS_codes_classification[#Data],COLUMNS($F:H)+3,FALSE),"Do not enter data")</f>
        <v>Do not enter data</v>
      </c>
      <c r="E28" s="94" t="str">
        <f>IFERROR(VLOOKUP(Government_revenues_table[[#This Row],[Classification du SFP]],[1]!Table6_GFS_codes_classification[#Data],COLUMNS($F:I)+3,FALSE),"Do not enter data")</f>
        <v>Do not enter data</v>
      </c>
      <c r="F28" s="261" t="s">
        <v>608</v>
      </c>
      <c r="G28" s="244" t="s">
        <v>595</v>
      </c>
      <c r="H28" s="358" t="s">
        <v>697</v>
      </c>
      <c r="I28" s="261" t="s">
        <v>567</v>
      </c>
      <c r="J28" s="369">
        <f>2104604245*17.5/21.5</f>
        <v>1713049966.860465</v>
      </c>
      <c r="K28" s="261" t="s">
        <v>519</v>
      </c>
      <c r="L28" s="261"/>
      <c r="M28" s="451" t="s">
        <v>292</v>
      </c>
      <c r="N28" s="451"/>
      <c r="O28" s="261"/>
      <c r="P28" s="261"/>
      <c r="Q28" s="261"/>
      <c r="R28" s="261"/>
      <c r="S28" s="261"/>
      <c r="T28" s="261"/>
      <c r="U28" s="261"/>
    </row>
    <row r="29" spans="2:21" ht="15.5" thickBot="1" x14ac:dyDescent="0.45">
      <c r="B29" s="94" t="str">
        <f>IFERROR(VLOOKUP(Government_revenues_table[[#This Row],[Classification du SFP]],[1]!Table6_GFS_codes_classification[#Data],COLUMNS($F:F)+3,FALSE),"Do not enter data")</f>
        <v>Do not enter data</v>
      </c>
      <c r="C29" s="94" t="str">
        <f>IFERROR(VLOOKUP(Government_revenues_table[[#This Row],[Classification du SFP]],[1]!Table6_GFS_codes_classification[#Data],COLUMNS($F:G)+3,FALSE),"Do not enter data")</f>
        <v>Do not enter data</v>
      </c>
      <c r="D29" s="94" t="str">
        <f>IFERROR(VLOOKUP(Government_revenues_table[[#This Row],[Classification du SFP]],[1]!Table6_GFS_codes_classification[#Data],COLUMNS($F:H)+3,FALSE),"Do not enter data")</f>
        <v>Do not enter data</v>
      </c>
      <c r="E29" s="94" t="str">
        <f>IFERROR(VLOOKUP(Government_revenues_table[[#This Row],[Classification du SFP]],[1]!Table6_GFS_codes_classification[#Data],COLUMNS($F:I)+3,FALSE),"Do not enter data")</f>
        <v>Do not enter data</v>
      </c>
      <c r="F29" s="261" t="s">
        <v>610</v>
      </c>
      <c r="G29" s="244" t="s">
        <v>595</v>
      </c>
      <c r="H29" s="261" t="s">
        <v>611</v>
      </c>
      <c r="I29" s="261" t="s">
        <v>569</v>
      </c>
      <c r="J29" s="369">
        <v>4130483900</v>
      </c>
      <c r="K29" s="261" t="s">
        <v>519</v>
      </c>
      <c r="L29" s="261"/>
      <c r="M29" s="95"/>
      <c r="N29" s="95"/>
      <c r="O29" s="261"/>
      <c r="P29" s="261"/>
      <c r="Q29" s="261"/>
      <c r="R29" s="261"/>
      <c r="S29" s="261"/>
      <c r="T29" s="261"/>
      <c r="U29" s="261"/>
    </row>
    <row r="30" spans="2:21" x14ac:dyDescent="0.4">
      <c r="B30" s="94" t="str">
        <f>IFERROR(VLOOKUP(Government_revenues_table[[#This Row],[Classification du SFP]],[1]!Table6_GFS_codes_classification[#Data],COLUMNS($F:F)+3,FALSE),"Do not enter data")</f>
        <v>Do not enter data</v>
      </c>
      <c r="C30" s="94" t="str">
        <f>IFERROR(VLOOKUP(Government_revenues_table[[#This Row],[Classification du SFP]],[1]!Table6_GFS_codes_classification[#Data],COLUMNS($F:G)+3,FALSE),"Do not enter data")</f>
        <v>Do not enter data</v>
      </c>
      <c r="D30" s="94" t="str">
        <f>IFERROR(VLOOKUP(Government_revenues_table[[#This Row],[Classification du SFP]],[1]!Table6_GFS_codes_classification[#Data],COLUMNS($F:H)+3,FALSE),"Do not enter data")</f>
        <v>Do not enter data</v>
      </c>
      <c r="E30" s="94" t="str">
        <f>IFERROR(VLOOKUP(Government_revenues_table[[#This Row],[Classification du SFP]],[1]!Table6_GFS_codes_classification[#Data],COLUMNS($F:I)+3,FALSE),"Do not enter data")</f>
        <v>Do not enter data</v>
      </c>
      <c r="F30" s="261" t="s">
        <v>612</v>
      </c>
      <c r="G30" s="244" t="s">
        <v>595</v>
      </c>
      <c r="H30" s="261" t="s">
        <v>613</v>
      </c>
      <c r="I30" s="261" t="s">
        <v>569</v>
      </c>
      <c r="J30" s="369">
        <v>1831379191</v>
      </c>
      <c r="K30" s="261" t="s">
        <v>519</v>
      </c>
      <c r="L30" s="261"/>
      <c r="M30" s="261"/>
      <c r="N30" s="261"/>
      <c r="O30" s="261"/>
      <c r="P30" s="96"/>
      <c r="Q30" s="244"/>
      <c r="R30" s="243"/>
      <c r="S30" s="244"/>
      <c r="T30" s="243"/>
      <c r="U30" s="244"/>
    </row>
    <row r="31" spans="2:21" x14ac:dyDescent="0.4">
      <c r="B31" s="94" t="str">
        <f>IFERROR(VLOOKUP(Government_revenues_table[[#This Row],[Classification du SFP]],[1]!Table6_GFS_codes_classification[#Data],COLUMNS($F:F)+3,FALSE),"Do not enter data")</f>
        <v>Do not enter data</v>
      </c>
      <c r="C31" s="94" t="str">
        <f>IFERROR(VLOOKUP(Government_revenues_table[[#This Row],[Classification du SFP]],[1]!Table6_GFS_codes_classification[#Data],COLUMNS($F:G)+3,FALSE),"Do not enter data")</f>
        <v>Do not enter data</v>
      </c>
      <c r="D31" s="94" t="str">
        <f>IFERROR(VLOOKUP(Government_revenues_table[[#This Row],[Classification du SFP]],[1]!Table6_GFS_codes_classification[#Data],COLUMNS($F:H)+3,FALSE),"Do not enter data")</f>
        <v>Do not enter data</v>
      </c>
      <c r="E31" s="94" t="str">
        <f>IFERROR(VLOOKUP(Government_revenues_table[[#This Row],[Classification du SFP]],[1]!Table6_GFS_codes_classification[#Data],COLUMNS($F:I)+3,FALSE),"Do not enter data")</f>
        <v>Do not enter data</v>
      </c>
      <c r="F31" s="261" t="s">
        <v>612</v>
      </c>
      <c r="G31" s="261" t="s">
        <v>595</v>
      </c>
      <c r="H31" s="261" t="s">
        <v>614</v>
      </c>
      <c r="I31" s="261" t="s">
        <v>569</v>
      </c>
      <c r="J31" s="370">
        <v>95302049</v>
      </c>
      <c r="K31" s="261" t="s">
        <v>519</v>
      </c>
      <c r="L31" s="261"/>
      <c r="M31" s="261"/>
      <c r="N31" s="261"/>
      <c r="O31" s="261"/>
      <c r="P31" s="442"/>
      <c r="Q31" s="442"/>
      <c r="R31" s="442"/>
      <c r="S31" s="442"/>
      <c r="T31" s="442"/>
      <c r="U31" s="442"/>
    </row>
    <row r="32" spans="2:21" x14ac:dyDescent="0.4">
      <c r="B32" s="94" t="str">
        <f>IFERROR(VLOOKUP(Government_revenues_table[[#This Row],[Classification du SFP]],[1]!Table6_GFS_codes_classification[#Data],COLUMNS($F:F)+3,FALSE),"Do not enter data")</f>
        <v>Do not enter data</v>
      </c>
      <c r="C32" s="94" t="str">
        <f>IFERROR(VLOOKUP(Government_revenues_table[[#This Row],[Classification du SFP]],[1]!Table6_GFS_codes_classification[#Data],COLUMNS($F:G)+3,FALSE),"Do not enter data")</f>
        <v>Do not enter data</v>
      </c>
      <c r="D32" s="94" t="str">
        <f>IFERROR(VLOOKUP(Government_revenues_table[[#This Row],[Classification du SFP]],[1]!Table6_GFS_codes_classification[#Data],COLUMNS($F:H)+3,FALSE),"Do not enter data")</f>
        <v>Do not enter data</v>
      </c>
      <c r="E32" s="94" t="str">
        <f>IFERROR(VLOOKUP(Government_revenues_table[[#This Row],[Classification du SFP]],[1]!Table6_GFS_codes_classification[#Data],COLUMNS($F:I)+3,FALSE),"Do not enter data")</f>
        <v>Do not enter data</v>
      </c>
      <c r="F32" s="261" t="s">
        <v>612</v>
      </c>
      <c r="G32" s="261" t="s">
        <v>595</v>
      </c>
      <c r="H32" s="261" t="s">
        <v>615</v>
      </c>
      <c r="I32" s="261" t="s">
        <v>569</v>
      </c>
      <c r="J32" s="370">
        <v>199379887</v>
      </c>
      <c r="K32" s="261" t="s">
        <v>519</v>
      </c>
      <c r="L32" s="261"/>
      <c r="M32" s="261"/>
      <c r="N32" s="261"/>
      <c r="O32" s="261"/>
      <c r="P32" s="261"/>
      <c r="Q32" s="261"/>
      <c r="R32" s="261"/>
      <c r="S32" s="261"/>
      <c r="T32" s="261"/>
      <c r="U32" s="261"/>
    </row>
    <row r="33" spans="2:20" x14ac:dyDescent="0.4">
      <c r="B33" s="94" t="str">
        <f>IFERROR(VLOOKUP(Government_revenues_table[[#This Row],[Classification du SFP]],[1]!Table6_GFS_codes_classification[#Data],COLUMNS($F:F)+3,FALSE),"Do not enter data")</f>
        <v>Do not enter data</v>
      </c>
      <c r="C33" s="94" t="str">
        <f>IFERROR(VLOOKUP(Government_revenues_table[[#This Row],[Classification du SFP]],[1]!Table6_GFS_codes_classification[#Data],COLUMNS($F:G)+3,FALSE),"Do not enter data")</f>
        <v>Do not enter data</v>
      </c>
      <c r="D33" s="94" t="str">
        <f>IFERROR(VLOOKUP(Government_revenues_table[[#This Row],[Classification du SFP]],[1]!Table6_GFS_codes_classification[#Data],COLUMNS($F:H)+3,FALSE),"Do not enter data")</f>
        <v>Do not enter data</v>
      </c>
      <c r="E33" s="94" t="str">
        <f>IFERROR(VLOOKUP(Government_revenues_table[[#This Row],[Classification du SFP]],[1]!Table6_GFS_codes_classification[#Data],COLUMNS($F:I)+3,FALSE),"Do not enter data")</f>
        <v>Do not enter data</v>
      </c>
      <c r="F33" s="261" t="s">
        <v>612</v>
      </c>
      <c r="G33" s="261" t="s">
        <v>595</v>
      </c>
      <c r="H33" s="261" t="s">
        <v>616</v>
      </c>
      <c r="I33" s="261" t="s">
        <v>569</v>
      </c>
      <c r="J33" s="370">
        <v>1147322612</v>
      </c>
      <c r="K33" s="261" t="s">
        <v>519</v>
      </c>
      <c r="L33" s="261"/>
      <c r="M33" s="261"/>
      <c r="N33" s="261"/>
      <c r="O33" s="261"/>
      <c r="P33" s="261"/>
      <c r="Q33" s="261"/>
      <c r="R33" s="261"/>
      <c r="S33" s="261"/>
      <c r="T33" s="261"/>
    </row>
    <row r="34" spans="2:20" x14ac:dyDescent="0.4">
      <c r="B34" s="97" t="str">
        <f>IFERROR(VLOOKUP(Government_revenues_table[[#This Row],[Classification du SFP]],[1]!Table6_GFS_codes_classification[#Data],COLUMNS($F:F)+3,FALSE),"Do not enter data")</f>
        <v>Do not enter data</v>
      </c>
      <c r="C34" s="97" t="str">
        <f>IFERROR(VLOOKUP(Government_revenues_table[[#This Row],[Classification du SFP]],[1]!Table6_GFS_codes_classification[#Data],COLUMNS($F:G)+3,FALSE),"Do not enter data")</f>
        <v>Do not enter data</v>
      </c>
      <c r="D34" s="97" t="str">
        <f>IFERROR(VLOOKUP(Government_revenues_table[[#This Row],[Classification du SFP]],[1]!Table6_GFS_codes_classification[#Data],COLUMNS($F:H)+3,FALSE),"Do not enter data")</f>
        <v>Do not enter data</v>
      </c>
      <c r="E34" s="97" t="str">
        <f>IFERROR(VLOOKUP(Government_revenues_table[[#This Row],[Classification du SFP]],[1]!Table6_GFS_codes_classification[#Data],COLUMNS($F:I)+3,FALSE),"Do not enter data")</f>
        <v>Do not enter data</v>
      </c>
      <c r="F34" s="261" t="s">
        <v>612</v>
      </c>
      <c r="G34" s="261" t="s">
        <v>595</v>
      </c>
      <c r="H34" s="261" t="s">
        <v>617</v>
      </c>
      <c r="I34" s="261" t="s">
        <v>569</v>
      </c>
      <c r="J34" s="370">
        <v>838057153</v>
      </c>
      <c r="K34" s="261" t="s">
        <v>519</v>
      </c>
      <c r="L34" s="261"/>
      <c r="M34" s="261"/>
      <c r="N34" s="261"/>
      <c r="O34" s="261"/>
      <c r="P34" s="261"/>
      <c r="Q34" s="261"/>
      <c r="R34" s="313"/>
      <c r="S34" s="261"/>
      <c r="T34" s="261"/>
    </row>
    <row r="35" spans="2:20" x14ac:dyDescent="0.4">
      <c r="B35" s="94" t="str">
        <f>IFERROR(VLOOKUP(Government_revenues_table[[#This Row],[Classification du SFP]],[1]!Table6_GFS_codes_classification[#Data],COLUMNS($F:F)+3,FALSE),"Do not enter data")</f>
        <v>Do not enter data</v>
      </c>
      <c r="C35" s="94" t="str">
        <f>IFERROR(VLOOKUP(Government_revenues_table[[#This Row],[Classification du SFP]],[1]!Table6_GFS_codes_classification[#Data],COLUMNS($F:G)+3,FALSE),"Do not enter data")</f>
        <v>Do not enter data</v>
      </c>
      <c r="D35" s="94" t="str">
        <f>IFERROR(VLOOKUP(Government_revenues_table[[#This Row],[Classification du SFP]],[1]!Table6_GFS_codes_classification[#Data],COLUMNS($F:H)+3,FALSE),"Do not enter data")</f>
        <v>Do not enter data</v>
      </c>
      <c r="E35" s="94" t="str">
        <f>IFERROR(VLOOKUP(Government_revenues_table[[#This Row],[Classification du SFP]],[1]!Table6_GFS_codes_classification[#Data],COLUMNS($F:I)+3,FALSE),"Do not enter data")</f>
        <v>Do not enter data</v>
      </c>
      <c r="F35" s="261" t="s">
        <v>612</v>
      </c>
      <c r="G35" s="261" t="s">
        <v>595</v>
      </c>
      <c r="H35" s="261" t="s">
        <v>618</v>
      </c>
      <c r="I35" s="261" t="s">
        <v>569</v>
      </c>
      <c r="J35" s="370">
        <v>16367112</v>
      </c>
      <c r="K35" s="261" t="s">
        <v>519</v>
      </c>
      <c r="L35" s="261"/>
      <c r="M35" s="261"/>
      <c r="N35" s="261"/>
      <c r="O35" s="261"/>
      <c r="P35" s="261"/>
      <c r="Q35" s="261"/>
      <c r="R35" s="261"/>
      <c r="S35" s="261"/>
      <c r="T35" s="261"/>
    </row>
    <row r="36" spans="2:20" x14ac:dyDescent="0.4">
      <c r="B36" s="94" t="str">
        <f>IFERROR(VLOOKUP(Government_revenues_table[[#This Row],[Classification du SFP]],[1]!Table6_GFS_codes_classification[#Data],COLUMNS($F:F)+3,FALSE),"Do not enter data")</f>
        <v>Do not enter data</v>
      </c>
      <c r="C36" s="94" t="str">
        <f>IFERROR(VLOOKUP(Government_revenues_table[[#This Row],[Classification du SFP]],[1]!Table6_GFS_codes_classification[#Data],COLUMNS($F:G)+3,FALSE),"Do not enter data")</f>
        <v>Do not enter data</v>
      </c>
      <c r="D36" s="94" t="str">
        <f>IFERROR(VLOOKUP(Government_revenues_table[[#This Row],[Classification du SFP]],[1]!Table6_GFS_codes_classification[#Data],COLUMNS($F:H)+3,FALSE),"Do not enter data")</f>
        <v>Do not enter data</v>
      </c>
      <c r="E36" s="94" t="str">
        <f>IFERROR(VLOOKUP(Government_revenues_table[[#This Row],[Classification du SFP]],[1]!Table6_GFS_codes_classification[#Data],COLUMNS($F:I)+3,FALSE),"Do not enter data")</f>
        <v>Do not enter data</v>
      </c>
      <c r="F36" s="261" t="s">
        <v>619</v>
      </c>
      <c r="G36" s="261" t="s">
        <v>595</v>
      </c>
      <c r="H36" s="261" t="s">
        <v>620</v>
      </c>
      <c r="I36" s="261" t="s">
        <v>621</v>
      </c>
      <c r="J36" s="370">
        <v>8430062</v>
      </c>
      <c r="K36" s="261" t="s">
        <v>519</v>
      </c>
      <c r="L36" s="261"/>
      <c r="M36" s="261"/>
      <c r="N36" s="261"/>
      <c r="O36" s="261"/>
      <c r="P36" s="261"/>
      <c r="Q36" s="261"/>
      <c r="R36" s="261"/>
      <c r="S36" s="261"/>
      <c r="T36" s="261"/>
    </row>
    <row r="37" spans="2:20" x14ac:dyDescent="0.4">
      <c r="B37" s="94" t="str">
        <f>IFERROR(VLOOKUP(Government_revenues_table[[#This Row],[Classification du SFP]],[1]!Table6_GFS_codes_classification[#Data],COLUMNS($F:F)+3,FALSE),"Do not enter data")</f>
        <v>Do not enter data</v>
      </c>
      <c r="C37" s="94" t="str">
        <f>IFERROR(VLOOKUP(Government_revenues_table[[#This Row],[Classification du SFP]],[1]!Table6_GFS_codes_classification[#Data],COLUMNS($F:G)+3,FALSE),"Do not enter data")</f>
        <v>Do not enter data</v>
      </c>
      <c r="D37" s="94" t="str">
        <f>IFERROR(VLOOKUP(Government_revenues_table[[#This Row],[Classification du SFP]],[1]!Table6_GFS_codes_classification[#Data],COLUMNS($F:H)+3,FALSE),"Do not enter data")</f>
        <v>Do not enter data</v>
      </c>
      <c r="E37" s="94" t="str">
        <f>IFERROR(VLOOKUP(Government_revenues_table[[#This Row],[Classification du SFP]],[1]!Table6_GFS_codes_classification[#Data],COLUMNS($F:I)+3,FALSE),"Do not enter data")</f>
        <v>Do not enter data</v>
      </c>
      <c r="F37" s="261" t="s">
        <v>619</v>
      </c>
      <c r="G37" s="261" t="s">
        <v>595</v>
      </c>
      <c r="H37" s="261" t="s">
        <v>622</v>
      </c>
      <c r="I37" s="261" t="s">
        <v>621</v>
      </c>
      <c r="J37" s="370">
        <v>120000</v>
      </c>
      <c r="K37" s="261" t="s">
        <v>519</v>
      </c>
      <c r="L37" s="261"/>
      <c r="M37" s="261"/>
      <c r="N37" s="261"/>
      <c r="O37" s="261"/>
      <c r="P37" s="261"/>
      <c r="Q37" s="261"/>
      <c r="R37" s="261"/>
      <c r="S37" s="261"/>
      <c r="T37" s="312"/>
    </row>
    <row r="38" spans="2:20" x14ac:dyDescent="0.4">
      <c r="B38" s="94" t="str">
        <f>IFERROR(VLOOKUP(Government_revenues_table[[#This Row],[Classification du SFP]],[1]!Table6_GFS_codes_classification[#Data],COLUMNS($F:F)+3,FALSE),"Do not enter data")</f>
        <v>Do not enter data</v>
      </c>
      <c r="C38" s="94" t="str">
        <f>IFERROR(VLOOKUP(Government_revenues_table[[#This Row],[Classification du SFP]],[1]!Table6_GFS_codes_classification[#Data],COLUMNS($F:G)+3,FALSE),"Do not enter data")</f>
        <v>Do not enter data</v>
      </c>
      <c r="D38" s="94" t="str">
        <f>IFERROR(VLOOKUP(Government_revenues_table[[#This Row],[Classification du SFP]],[1]!Table6_GFS_codes_classification[#Data],COLUMNS($F:H)+3,FALSE),"Do not enter data")</f>
        <v>Do not enter data</v>
      </c>
      <c r="E38" s="94" t="str">
        <f>IFERROR(VLOOKUP(Government_revenues_table[[#This Row],[Classification du SFP]],[1]!Table6_GFS_codes_classification[#Data],COLUMNS($F:I)+3,FALSE),"Do not enter data")</f>
        <v>Do not enter data</v>
      </c>
      <c r="F38" s="261" t="s">
        <v>619</v>
      </c>
      <c r="G38" s="261" t="s">
        <v>595</v>
      </c>
      <c r="H38" s="261" t="s">
        <v>623</v>
      </c>
      <c r="I38" s="261" t="s">
        <v>621</v>
      </c>
      <c r="J38" s="370">
        <v>10000</v>
      </c>
      <c r="K38" s="261" t="s">
        <v>519</v>
      </c>
      <c r="L38" s="261"/>
      <c r="M38" s="261"/>
      <c r="N38" s="261"/>
      <c r="O38" s="261"/>
      <c r="P38" s="261"/>
      <c r="Q38" s="261"/>
      <c r="R38" s="261"/>
      <c r="S38" s="261"/>
      <c r="T38" s="313"/>
    </row>
    <row r="39" spans="2:20" x14ac:dyDescent="0.4">
      <c r="B39" s="94" t="str">
        <f>IFERROR(VLOOKUP(Government_revenues_table[[#This Row],[Classification du SFP]],[1]!Table6_GFS_codes_classification[#Data],COLUMNS($F:F)+3,FALSE),"Do not enter data")</f>
        <v>Do not enter data</v>
      </c>
      <c r="C39" s="94" t="str">
        <f>IFERROR(VLOOKUP(Government_revenues_table[[#This Row],[Classification du SFP]],[1]!Table6_GFS_codes_classification[#Data],COLUMNS($F:G)+3,FALSE),"Do not enter data")</f>
        <v>Do not enter data</v>
      </c>
      <c r="D39" s="94" t="str">
        <f>IFERROR(VLOOKUP(Government_revenues_table[[#This Row],[Classification du SFP]],[1]!Table6_GFS_codes_classification[#Data],COLUMNS($F:H)+3,FALSE),"Do not enter data")</f>
        <v>Do not enter data</v>
      </c>
      <c r="E39" s="94" t="str">
        <f>IFERROR(VLOOKUP(Government_revenues_table[[#This Row],[Classification du SFP]],[1]!Table6_GFS_codes_classification[#Data],COLUMNS($F:I)+3,FALSE),"Do not enter data")</f>
        <v>Do not enter data</v>
      </c>
      <c r="F39" s="261" t="s">
        <v>624</v>
      </c>
      <c r="G39" s="261" t="s">
        <v>595</v>
      </c>
      <c r="H39" s="261" t="s">
        <v>625</v>
      </c>
      <c r="I39" s="261" t="s">
        <v>569</v>
      </c>
      <c r="J39" s="370">
        <v>14912119</v>
      </c>
      <c r="K39" s="261" t="s">
        <v>519</v>
      </c>
      <c r="L39" s="261"/>
      <c r="M39" s="261"/>
      <c r="N39" s="261"/>
      <c r="O39" s="261"/>
      <c r="P39" s="261"/>
      <c r="Q39" s="261"/>
      <c r="R39" s="261"/>
      <c r="S39" s="261"/>
      <c r="T39" s="261"/>
    </row>
    <row r="40" spans="2:20" x14ac:dyDescent="0.4">
      <c r="B40" s="94" t="str">
        <f>IFERROR(VLOOKUP(Government_revenues_table[[#This Row],[Classification du SFP]],[1]!Table6_GFS_codes_classification[#Data],COLUMNS($F:F)+3,FALSE),"Do not enter data")</f>
        <v>Do not enter data</v>
      </c>
      <c r="C40" s="94" t="str">
        <f>IFERROR(VLOOKUP(Government_revenues_table[[#This Row],[Classification du SFP]],[1]!Table6_GFS_codes_classification[#Data],COLUMNS($F:G)+3,FALSE),"Do not enter data")</f>
        <v>Do not enter data</v>
      </c>
      <c r="D40" s="94" t="str">
        <f>IFERROR(VLOOKUP(Government_revenues_table[[#This Row],[Classification du SFP]],[1]!Table6_GFS_codes_classification[#Data],COLUMNS($F:H)+3,FALSE),"Do not enter data")</f>
        <v>Do not enter data</v>
      </c>
      <c r="E40" s="94" t="str">
        <f>IFERROR(VLOOKUP(Government_revenues_table[[#This Row],[Classification du SFP]],[1]!Table6_GFS_codes_classification[#Data],COLUMNS($F:I)+3,FALSE),"Do not enter data")</f>
        <v>Do not enter data</v>
      </c>
      <c r="F40" s="261" t="s">
        <v>624</v>
      </c>
      <c r="G40" s="261" t="s">
        <v>595</v>
      </c>
      <c r="H40" s="261" t="s">
        <v>626</v>
      </c>
      <c r="I40" s="261" t="s">
        <v>569</v>
      </c>
      <c r="J40" s="370">
        <v>62534084</v>
      </c>
      <c r="K40" s="261" t="s">
        <v>519</v>
      </c>
      <c r="L40" s="261"/>
      <c r="M40" s="261"/>
      <c r="N40" s="261"/>
      <c r="O40" s="261"/>
      <c r="P40" s="261"/>
      <c r="Q40" s="261"/>
      <c r="R40" s="312"/>
      <c r="S40" s="261"/>
      <c r="T40" s="261"/>
    </row>
    <row r="41" spans="2:20" x14ac:dyDescent="0.4">
      <c r="B41" s="94" t="str">
        <f>IFERROR(VLOOKUP(Government_revenues_table[[#This Row],[Classification du SFP]],[1]!Table6_GFS_codes_classification[#Data],COLUMNS($F:F)+3,FALSE),"Do not enter data")</f>
        <v>Do not enter data</v>
      </c>
      <c r="C41" s="94" t="str">
        <f>IFERROR(VLOOKUP(Government_revenues_table[[#This Row],[Classification du SFP]],[1]!Table6_GFS_codes_classification[#Data],COLUMNS($F:G)+3,FALSE),"Do not enter data")</f>
        <v>Do not enter data</v>
      </c>
      <c r="D41" s="94" t="str">
        <f>IFERROR(VLOOKUP(Government_revenues_table[[#This Row],[Classification du SFP]],[1]!Table6_GFS_codes_classification[#Data],COLUMNS($F:H)+3,FALSE),"Do not enter data")</f>
        <v>Do not enter data</v>
      </c>
      <c r="E41" s="94" t="str">
        <f>IFERROR(VLOOKUP(Government_revenues_table[[#This Row],[Classification du SFP]],[1]!Table6_GFS_codes_classification[#Data],COLUMNS($F:I)+3,FALSE),"Do not enter data")</f>
        <v>Do not enter data</v>
      </c>
      <c r="F41" s="261" t="s">
        <v>293</v>
      </c>
      <c r="G41" s="261" t="s">
        <v>595</v>
      </c>
      <c r="H41" s="261" t="s">
        <v>627</v>
      </c>
      <c r="I41" s="261" t="s">
        <v>570</v>
      </c>
      <c r="J41" s="370">
        <v>116164589</v>
      </c>
      <c r="K41" s="261" t="s">
        <v>519</v>
      </c>
      <c r="L41" s="261"/>
      <c r="M41" s="261"/>
      <c r="N41" s="261"/>
      <c r="O41" s="261"/>
      <c r="P41" s="261"/>
      <c r="Q41" s="261"/>
      <c r="R41" s="313"/>
      <c r="S41" s="261"/>
      <c r="T41" s="312"/>
    </row>
    <row r="42" spans="2:20" x14ac:dyDescent="0.4">
      <c r="B42" s="94" t="str">
        <f>IFERROR(VLOOKUP(Government_revenues_table[[#This Row],[Classification du SFP]],[1]!Table6_GFS_codes_classification[#Data],COLUMNS($F:F)+3,FALSE),"Do not enter data")</f>
        <v>Do not enter data</v>
      </c>
      <c r="C42" s="94" t="str">
        <f>IFERROR(VLOOKUP(Government_revenues_table[[#This Row],[Classification du SFP]],[1]!Table6_GFS_codes_classification[#Data],COLUMNS($F:G)+3,FALSE),"Do not enter data")</f>
        <v>Do not enter data</v>
      </c>
      <c r="D42" s="94" t="str">
        <f>IFERROR(VLOOKUP(Government_revenues_table[[#This Row],[Classification du SFP]],[1]!Table6_GFS_codes_classification[#Data],COLUMNS($F:H)+3,FALSE),"Do not enter data")</f>
        <v>Do not enter data</v>
      </c>
      <c r="E42" s="94" t="str">
        <f>IFERROR(VLOOKUP(Government_revenues_table[[#This Row],[Classification du SFP]],[1]!Table6_GFS_codes_classification[#Data],COLUMNS($F:I)+3,FALSE),"Do not enter data")</f>
        <v>Do not enter data</v>
      </c>
      <c r="F42" s="261" t="s">
        <v>293</v>
      </c>
      <c r="G42" s="261" t="s">
        <v>595</v>
      </c>
      <c r="H42" s="261" t="s">
        <v>627</v>
      </c>
      <c r="I42" s="261" t="s">
        <v>570</v>
      </c>
      <c r="J42" s="370">
        <v>0</v>
      </c>
      <c r="K42" s="261" t="s">
        <v>519</v>
      </c>
      <c r="L42" s="261"/>
      <c r="M42" s="261"/>
      <c r="N42" s="261"/>
      <c r="O42" s="261"/>
      <c r="P42" s="261"/>
      <c r="Q42" s="261"/>
      <c r="R42" s="313"/>
      <c r="S42" s="261"/>
      <c r="T42" s="313"/>
    </row>
    <row r="43" spans="2:20" x14ac:dyDescent="0.4">
      <c r="B43" s="97" t="str">
        <f>IFERROR(VLOOKUP(Government_revenues_table[[#This Row],[Classification du SFP]],[1]!Table6_GFS_codes_classification[#Data],COLUMNS($F:F)+3,FALSE),"Do not enter data")</f>
        <v>Do not enter data</v>
      </c>
      <c r="C43" s="97" t="str">
        <f>IFERROR(VLOOKUP(Government_revenues_table[[#This Row],[Classification du SFP]],[1]!Table6_GFS_codes_classification[#Data],COLUMNS($F:G)+3,FALSE),"Do not enter data")</f>
        <v>Do not enter data</v>
      </c>
      <c r="D43" s="97" t="str">
        <f>IFERROR(VLOOKUP(Government_revenues_table[[#This Row],[Classification du SFP]],[1]!Table6_GFS_codes_classification[#Data],COLUMNS($F:H)+3,FALSE),"Do not enter data")</f>
        <v>Do not enter data</v>
      </c>
      <c r="E43" s="97" t="str">
        <f>IFERROR(VLOOKUP(Government_revenues_table[[#This Row],[Classification du SFP]],[1]!Table6_GFS_codes_classification[#Data],COLUMNS($F:I)+3,FALSE),"Do not enter data")</f>
        <v>Do not enter data</v>
      </c>
      <c r="F43" s="261" t="s">
        <v>629</v>
      </c>
      <c r="G43" s="261" t="s">
        <v>595</v>
      </c>
      <c r="H43" s="261" t="s">
        <v>630</v>
      </c>
      <c r="I43" s="261" t="s">
        <v>571</v>
      </c>
      <c r="J43" s="370">
        <v>1699088821</v>
      </c>
      <c r="K43" s="261" t="s">
        <v>519</v>
      </c>
      <c r="L43" s="261"/>
      <c r="M43" s="261"/>
      <c r="N43" s="261"/>
      <c r="O43" s="261"/>
      <c r="P43" s="261"/>
      <c r="Q43" s="261"/>
      <c r="R43" s="313"/>
      <c r="S43" s="261"/>
      <c r="T43" s="312"/>
    </row>
    <row r="44" spans="2:20" x14ac:dyDescent="0.4">
      <c r="B44" s="94" t="str">
        <f>IFERROR(VLOOKUP(Government_revenues_table[[#This Row],[Classification du SFP]],[1]!Table6_GFS_codes_classification[#Data],COLUMNS($F:F)+3,FALSE),"Do not enter data")</f>
        <v>Do not enter data</v>
      </c>
      <c r="C44" s="94" t="str">
        <f>IFERROR(VLOOKUP(Government_revenues_table[[#This Row],[Classification du SFP]],[1]!Table6_GFS_codes_classification[#Data],COLUMNS($F:G)+3,FALSE),"Do not enter data")</f>
        <v>Do not enter data</v>
      </c>
      <c r="D44" s="94" t="str">
        <f>IFERROR(VLOOKUP(Government_revenues_table[[#This Row],[Classification du SFP]],[1]!Table6_GFS_codes_classification[#Data],COLUMNS($F:H)+3,FALSE),"Do not enter data")</f>
        <v>Do not enter data</v>
      </c>
      <c r="E44" s="94" t="str">
        <f>IFERROR(VLOOKUP(Government_revenues_table[[#This Row],[Classification du SFP]],[1]!Table6_GFS_codes_classification[#Data],COLUMNS($F:I)+3,FALSE),"Do not enter data")</f>
        <v>Do not enter data</v>
      </c>
      <c r="F44" s="261" t="s">
        <v>290</v>
      </c>
      <c r="G44" s="261" t="s">
        <v>595</v>
      </c>
      <c r="H44" s="261" t="s">
        <v>631</v>
      </c>
      <c r="I44" s="261" t="s">
        <v>569</v>
      </c>
      <c r="J44" s="370">
        <v>0</v>
      </c>
      <c r="K44" s="261" t="s">
        <v>519</v>
      </c>
      <c r="L44" s="261"/>
      <c r="M44" s="261"/>
      <c r="N44" s="261"/>
      <c r="O44" s="261"/>
      <c r="P44" s="261"/>
      <c r="Q44" s="261"/>
      <c r="R44" s="261"/>
      <c r="S44" s="261"/>
      <c r="T44" s="312"/>
    </row>
    <row r="45" spans="2:20" x14ac:dyDescent="0.4">
      <c r="B45" s="94" t="str">
        <f>IFERROR(VLOOKUP(Government_revenues_table[[#This Row],[Classification du SFP]],[1]!Table6_GFS_codes_classification[#Data],COLUMNS($F:F)+3,FALSE),"Do not enter data")</f>
        <v>Do not enter data</v>
      </c>
      <c r="C45" s="94" t="str">
        <f>IFERROR(VLOOKUP(Government_revenues_table[[#This Row],[Classification du SFP]],[1]!Table6_GFS_codes_classification[#Data],COLUMNS($F:G)+3,FALSE),"Do not enter data")</f>
        <v>Do not enter data</v>
      </c>
      <c r="D45" s="94" t="str">
        <f>IFERROR(VLOOKUP(Government_revenues_table[[#This Row],[Classification du SFP]],[1]!Table6_GFS_codes_classification[#Data],COLUMNS($F:H)+3,FALSE),"Do not enter data")</f>
        <v>Do not enter data</v>
      </c>
      <c r="E45" s="94" t="str">
        <f>IFERROR(VLOOKUP(Government_revenues_table[[#This Row],[Classification du SFP]],[1]!Table6_GFS_codes_classification[#Data],COLUMNS($F:I)+3,FALSE),"Do not enter data")</f>
        <v>Do not enter data</v>
      </c>
      <c r="F45" s="261" t="s">
        <v>606</v>
      </c>
      <c r="G45" s="261" t="s">
        <v>595</v>
      </c>
      <c r="H45" s="261" t="s">
        <v>632</v>
      </c>
      <c r="I45" s="261" t="s">
        <v>569</v>
      </c>
      <c r="J45" s="370">
        <v>0</v>
      </c>
      <c r="K45" s="261" t="s">
        <v>519</v>
      </c>
      <c r="L45" s="261"/>
      <c r="M45" s="261"/>
      <c r="N45" s="261"/>
      <c r="O45" s="261"/>
      <c r="P45" s="261"/>
      <c r="Q45" s="261"/>
      <c r="R45" s="261"/>
      <c r="S45" s="261"/>
      <c r="T45" s="261"/>
    </row>
    <row r="46" spans="2:20" x14ac:dyDescent="0.4">
      <c r="B46" s="97"/>
      <c r="C46" s="97"/>
      <c r="D46" s="97"/>
      <c r="E46" s="97"/>
      <c r="F46" s="358" t="s">
        <v>635</v>
      </c>
      <c r="G46" s="358" t="s">
        <v>628</v>
      </c>
      <c r="H46" s="358" t="s">
        <v>636</v>
      </c>
      <c r="I46" s="358" t="s">
        <v>573</v>
      </c>
      <c r="J46" s="370">
        <v>456546072</v>
      </c>
      <c r="K46" s="261" t="s">
        <v>519</v>
      </c>
      <c r="L46" s="261"/>
      <c r="M46" s="261"/>
      <c r="N46" s="261"/>
      <c r="O46" s="261"/>
      <c r="P46" s="261"/>
      <c r="Q46" s="261"/>
      <c r="R46" s="261"/>
      <c r="S46" s="261"/>
      <c r="T46" s="261"/>
    </row>
    <row r="47" spans="2:20" x14ac:dyDescent="0.4">
      <c r="B47" s="94" t="str">
        <f>IFERROR(VLOOKUP(Government_revenues_table[[#This Row],[Classification du SFP]],[1]!Table6_GFS_codes_classification[#Data],COLUMNS($F:F)+3,FALSE),"Do not enter data")</f>
        <v>Do not enter data</v>
      </c>
      <c r="C47" s="94" t="str">
        <f>IFERROR(VLOOKUP(Government_revenues_table[[#This Row],[Classification du SFP]],[1]!Table6_GFS_codes_classification[#Data],COLUMNS($F:G)+3,FALSE),"Do not enter data")</f>
        <v>Do not enter data</v>
      </c>
      <c r="D47" s="94" t="str">
        <f>IFERROR(VLOOKUP(Government_revenues_table[[#This Row],[Classification du SFP]],[1]!Table6_GFS_codes_classification[#Data],COLUMNS($F:H)+3,FALSE),"Do not enter data")</f>
        <v>Do not enter data</v>
      </c>
      <c r="E47" s="94" t="str">
        <f>IFERROR(VLOOKUP(Government_revenues_table[[#This Row],[Classification du SFP]],[1]!Table6_GFS_codes_classification[#Data],COLUMNS($F:I)+3,FALSE),"Do not enter data")</f>
        <v>Do not enter data</v>
      </c>
      <c r="F47" s="261" t="s">
        <v>633</v>
      </c>
      <c r="G47" s="261" t="s">
        <v>595</v>
      </c>
      <c r="H47" s="261" t="s">
        <v>634</v>
      </c>
      <c r="I47" s="261" t="s">
        <v>569</v>
      </c>
      <c r="J47" s="370">
        <v>3775000</v>
      </c>
      <c r="K47" s="261" t="s">
        <v>519</v>
      </c>
      <c r="L47" s="261"/>
      <c r="M47" s="261"/>
      <c r="N47" s="261"/>
      <c r="O47" s="261"/>
      <c r="P47" s="261"/>
      <c r="Q47" s="261"/>
      <c r="R47" s="261"/>
      <c r="S47" s="261"/>
      <c r="T47" s="313"/>
    </row>
    <row r="48" spans="2:20" x14ac:dyDescent="0.4">
      <c r="B48" s="97"/>
      <c r="C48" s="97"/>
      <c r="D48" s="97"/>
      <c r="E48" s="97"/>
      <c r="F48" s="358" t="s">
        <v>289</v>
      </c>
      <c r="G48" s="261" t="s">
        <v>595</v>
      </c>
      <c r="H48" s="358" t="s">
        <v>687</v>
      </c>
      <c r="I48" s="261" t="s">
        <v>569</v>
      </c>
      <c r="J48" s="370">
        <v>23350642</v>
      </c>
      <c r="K48" s="261" t="s">
        <v>519</v>
      </c>
      <c r="L48" s="261"/>
      <c r="M48" s="261"/>
      <c r="N48" s="261"/>
      <c r="O48" s="261"/>
      <c r="P48" s="261"/>
      <c r="Q48" s="261"/>
      <c r="R48" s="261"/>
      <c r="S48" s="261"/>
      <c r="T48" s="313"/>
    </row>
    <row r="49" spans="2:20" x14ac:dyDescent="0.4">
      <c r="B49" s="97"/>
      <c r="C49" s="97"/>
      <c r="D49" s="97"/>
      <c r="E49" s="97"/>
      <c r="F49" s="358" t="s">
        <v>612</v>
      </c>
      <c r="G49" s="261" t="s">
        <v>595</v>
      </c>
      <c r="H49" s="358" t="s">
        <v>689</v>
      </c>
      <c r="I49" s="261" t="s">
        <v>569</v>
      </c>
      <c r="J49" s="370">
        <v>162248</v>
      </c>
      <c r="K49" s="261" t="s">
        <v>519</v>
      </c>
      <c r="L49" s="261"/>
      <c r="M49" s="261"/>
      <c r="N49" s="261"/>
      <c r="O49" s="261"/>
      <c r="P49" s="261"/>
      <c r="Q49" s="261"/>
      <c r="R49" s="261"/>
      <c r="S49" s="261"/>
      <c r="T49" s="313"/>
    </row>
    <row r="50" spans="2:20" x14ac:dyDescent="0.4">
      <c r="B50" s="97"/>
      <c r="C50" s="97"/>
      <c r="D50" s="97"/>
      <c r="E50" s="97"/>
      <c r="F50" s="358" t="s">
        <v>606</v>
      </c>
      <c r="G50" s="261" t="s">
        <v>595</v>
      </c>
      <c r="H50" s="358" t="s">
        <v>690</v>
      </c>
      <c r="I50" s="261" t="s">
        <v>569</v>
      </c>
      <c r="J50" s="370">
        <v>56515</v>
      </c>
      <c r="K50" s="261" t="s">
        <v>519</v>
      </c>
      <c r="L50" s="261"/>
      <c r="M50" s="261"/>
      <c r="N50" s="261"/>
      <c r="O50" s="261"/>
      <c r="P50" s="261"/>
      <c r="Q50" s="261"/>
      <c r="R50" s="261"/>
      <c r="S50" s="261"/>
      <c r="T50" s="313"/>
    </row>
    <row r="51" spans="2:20" x14ac:dyDescent="0.4">
      <c r="B51" s="97"/>
      <c r="C51" s="97"/>
      <c r="D51" s="97"/>
      <c r="E51" s="97"/>
      <c r="F51" s="358" t="s">
        <v>600</v>
      </c>
      <c r="G51" s="261" t="s">
        <v>595</v>
      </c>
      <c r="H51" s="368" t="s">
        <v>691</v>
      </c>
      <c r="I51" s="261" t="s">
        <v>568</v>
      </c>
      <c r="J51" s="370">
        <v>5846224</v>
      </c>
      <c r="K51" s="261" t="s">
        <v>519</v>
      </c>
      <c r="L51" s="261"/>
      <c r="M51" s="261"/>
      <c r="N51" s="261"/>
      <c r="O51" s="261"/>
      <c r="P51" s="261"/>
      <c r="Q51" s="261"/>
      <c r="R51" s="261"/>
      <c r="S51" s="261"/>
      <c r="T51" s="313"/>
    </row>
    <row r="52" spans="2:20" x14ac:dyDescent="0.4">
      <c r="B52" s="97"/>
      <c r="C52" s="97"/>
      <c r="D52" s="97"/>
      <c r="E52" s="97"/>
      <c r="F52" s="358" t="s">
        <v>600</v>
      </c>
      <c r="G52" s="261" t="s">
        <v>595</v>
      </c>
      <c r="H52" s="358" t="s">
        <v>692</v>
      </c>
      <c r="I52" s="261" t="s">
        <v>568</v>
      </c>
      <c r="J52" s="370">
        <v>227334861</v>
      </c>
      <c r="K52" s="261" t="s">
        <v>519</v>
      </c>
      <c r="L52" s="261"/>
      <c r="M52" s="261"/>
      <c r="N52" s="261"/>
      <c r="O52" s="261"/>
      <c r="P52" s="261"/>
      <c r="Q52" s="261"/>
      <c r="R52" s="261"/>
      <c r="S52" s="261"/>
      <c r="T52" s="313"/>
    </row>
    <row r="53" spans="2:20" x14ac:dyDescent="0.4">
      <c r="B53" s="97"/>
      <c r="C53" s="97"/>
      <c r="D53" s="97"/>
      <c r="E53" s="97"/>
      <c r="F53" s="358" t="s">
        <v>290</v>
      </c>
      <c r="G53" s="261" t="s">
        <v>595</v>
      </c>
      <c r="H53" s="358" t="s">
        <v>693</v>
      </c>
      <c r="I53" s="358" t="s">
        <v>581</v>
      </c>
      <c r="J53" s="370">
        <v>4424048</v>
      </c>
      <c r="K53" s="261" t="s">
        <v>519</v>
      </c>
      <c r="L53" s="261"/>
      <c r="M53" s="261"/>
      <c r="N53" s="261"/>
      <c r="O53" s="261"/>
      <c r="P53" s="261"/>
      <c r="Q53" s="261"/>
      <c r="R53" s="261"/>
      <c r="S53" s="261"/>
      <c r="T53" s="313"/>
    </row>
    <row r="54" spans="2:20" x14ac:dyDescent="0.4">
      <c r="B54" s="97"/>
      <c r="C54" s="97"/>
      <c r="D54" s="97"/>
      <c r="E54" s="97"/>
      <c r="F54" s="358" t="s">
        <v>290</v>
      </c>
      <c r="G54" s="261" t="s">
        <v>595</v>
      </c>
      <c r="H54" s="358" t="s">
        <v>694</v>
      </c>
      <c r="I54" s="358" t="s">
        <v>581</v>
      </c>
      <c r="J54" s="370">
        <v>150000</v>
      </c>
      <c r="K54" s="261" t="s">
        <v>519</v>
      </c>
      <c r="L54" s="261"/>
      <c r="M54" s="261"/>
      <c r="N54" s="261"/>
      <c r="O54" s="261"/>
      <c r="P54" s="261"/>
      <c r="Q54" s="261"/>
      <c r="R54" s="261"/>
      <c r="S54" s="261"/>
      <c r="T54" s="313"/>
    </row>
    <row r="55" spans="2:20" x14ac:dyDescent="0.4">
      <c r="B55" s="97"/>
      <c r="C55" s="97"/>
      <c r="D55" s="97"/>
      <c r="E55" s="97"/>
      <c r="F55" s="261" t="s">
        <v>619</v>
      </c>
      <c r="G55" s="261" t="s">
        <v>595</v>
      </c>
      <c r="H55" s="358" t="s">
        <v>695</v>
      </c>
      <c r="I55" s="261" t="s">
        <v>621</v>
      </c>
      <c r="J55" s="370">
        <v>20000</v>
      </c>
      <c r="K55" s="261" t="s">
        <v>519</v>
      </c>
      <c r="L55" s="261"/>
      <c r="M55" s="261"/>
      <c r="N55" s="261"/>
      <c r="O55" s="261"/>
      <c r="P55" s="261"/>
      <c r="Q55" s="261"/>
      <c r="R55" s="261"/>
      <c r="S55" s="261"/>
      <c r="T55" s="313"/>
    </row>
    <row r="56" spans="2:20" x14ac:dyDescent="0.4">
      <c r="B56" s="97"/>
      <c r="C56" s="97"/>
      <c r="D56" s="97"/>
      <c r="E56" s="97"/>
      <c r="F56" s="358"/>
      <c r="G56" s="358"/>
      <c r="H56" s="358" t="s">
        <v>638</v>
      </c>
      <c r="I56" s="358" t="s">
        <v>569</v>
      </c>
      <c r="J56" s="370">
        <v>415768883</v>
      </c>
      <c r="K56" s="261" t="s">
        <v>519</v>
      </c>
      <c r="L56" s="261"/>
      <c r="M56" s="261"/>
      <c r="N56" s="261"/>
      <c r="O56" s="261"/>
      <c r="P56" s="261"/>
      <c r="Q56" s="261"/>
      <c r="R56" s="261"/>
      <c r="S56" s="261"/>
      <c r="T56" s="313"/>
    </row>
    <row r="57" spans="2:20" x14ac:dyDescent="0.4">
      <c r="B57" s="97"/>
      <c r="C57" s="97"/>
      <c r="D57" s="97"/>
      <c r="E57" s="97"/>
      <c r="F57" s="358" t="s">
        <v>293</v>
      </c>
      <c r="G57" s="261" t="s">
        <v>595</v>
      </c>
      <c r="H57" s="358" t="s">
        <v>639</v>
      </c>
      <c r="I57" s="358" t="s">
        <v>578</v>
      </c>
      <c r="J57" s="370">
        <v>6216622</v>
      </c>
      <c r="K57" s="358"/>
      <c r="L57" s="261"/>
      <c r="M57" s="261"/>
      <c r="N57" s="261"/>
      <c r="O57" s="261"/>
      <c r="P57" s="261"/>
      <c r="Q57" s="261"/>
      <c r="R57" s="261"/>
      <c r="S57" s="261"/>
      <c r="T57" s="313"/>
    </row>
    <row r="58" spans="2:20" x14ac:dyDescent="0.4">
      <c r="B58" s="94"/>
      <c r="C58" s="94"/>
      <c r="D58" s="94"/>
      <c r="E58" s="94"/>
      <c r="F58" s="358" t="s">
        <v>293</v>
      </c>
      <c r="G58" s="261" t="s">
        <v>595</v>
      </c>
      <c r="H58" s="261" t="s">
        <v>640</v>
      </c>
      <c r="I58" s="358" t="s">
        <v>578</v>
      </c>
      <c r="J58" s="370">
        <v>53871</v>
      </c>
      <c r="K58" s="261"/>
      <c r="L58" s="261"/>
      <c r="M58" s="261"/>
      <c r="N58" s="261"/>
      <c r="O58" s="261"/>
      <c r="P58" s="261"/>
      <c r="Q58" s="261"/>
      <c r="R58" s="261"/>
      <c r="S58" s="261"/>
      <c r="T58" s="313"/>
    </row>
    <row r="59" spans="2:20" ht="15.5" thickBot="1" x14ac:dyDescent="0.45">
      <c r="F59" s="261"/>
      <c r="G59" s="261"/>
      <c r="H59" s="261"/>
      <c r="I59" s="261"/>
      <c r="J59" s="261"/>
      <c r="K59" s="261"/>
      <c r="L59" s="261"/>
      <c r="M59" s="261"/>
      <c r="N59" s="261"/>
      <c r="O59" s="261"/>
      <c r="P59" s="261"/>
      <c r="Q59" s="261"/>
      <c r="R59" s="261"/>
      <c r="S59" s="261"/>
      <c r="T59" s="261"/>
    </row>
    <row r="60" spans="2:20" ht="16.5" thickBot="1" x14ac:dyDescent="0.45">
      <c r="F60" s="261"/>
      <c r="G60" s="261"/>
      <c r="H60" s="261"/>
      <c r="I60" s="98" t="s">
        <v>294</v>
      </c>
      <c r="J60" s="99">
        <f>SUMIF(Government_revenues_table[Devise],"USD",Government_revenues_table[Valeur des revenus])+(IFERROR(SUMIF(Government_revenues_table[Devise],"&lt;&gt;USD",Government_revenues_table[Valeur des revenus])/'[1]Part 1 - About'!$E$45,0))</f>
        <v>0</v>
      </c>
      <c r="K60" s="261"/>
      <c r="L60" s="261"/>
      <c r="M60" s="261"/>
      <c r="N60" s="261"/>
      <c r="O60" s="261"/>
      <c r="P60" s="261"/>
      <c r="Q60" s="261"/>
      <c r="R60" s="261"/>
      <c r="S60" s="261"/>
      <c r="T60" s="313"/>
    </row>
    <row r="61" spans="2:20" ht="21" customHeight="1" thickBot="1" x14ac:dyDescent="0.45">
      <c r="F61" s="261"/>
      <c r="G61" s="261"/>
      <c r="H61" s="261"/>
      <c r="I61" s="100"/>
      <c r="J61" s="312"/>
      <c r="K61" s="261"/>
      <c r="L61" s="261"/>
      <c r="M61" s="261"/>
      <c r="N61" s="261"/>
      <c r="O61" s="261"/>
      <c r="P61" s="261"/>
      <c r="Q61" s="261"/>
      <c r="R61" s="261"/>
      <c r="S61" s="261"/>
      <c r="T61" s="261"/>
    </row>
    <row r="62" spans="2:20" ht="16.5" thickBot="1" x14ac:dyDescent="0.45">
      <c r="F62" s="261"/>
      <c r="G62" s="261"/>
      <c r="H62" s="261"/>
      <c r="I62" s="98" t="str">
        <f>"Total en "&amp;'[1]Part 1 - About'!E44</f>
        <v>Total en XXX</v>
      </c>
      <c r="J62" s="99">
        <f>SUM(Government_revenues_table[Valeur des revenus])</f>
        <v>18827615313.860466</v>
      </c>
      <c r="K62" s="261"/>
      <c r="L62" s="261"/>
      <c r="M62" s="261"/>
      <c r="N62" s="261"/>
      <c r="O62" s="261"/>
      <c r="P62" s="261"/>
      <c r="Q62" s="261"/>
      <c r="R62" s="261"/>
      <c r="S62" s="261"/>
      <c r="T62" s="261"/>
    </row>
    <row r="66" spans="6:20" ht="22.5" x14ac:dyDescent="0.4">
      <c r="F66" s="210" t="s">
        <v>295</v>
      </c>
      <c r="G66" s="210"/>
      <c r="H66" s="101"/>
      <c r="I66" s="101"/>
      <c r="J66" s="101"/>
      <c r="K66" s="101"/>
      <c r="L66" s="261"/>
      <c r="M66" s="261"/>
      <c r="N66" s="261"/>
      <c r="O66" s="261"/>
      <c r="P66" s="261"/>
      <c r="Q66" s="261"/>
      <c r="R66" s="261"/>
      <c r="S66" s="261"/>
      <c r="T66" s="261"/>
    </row>
    <row r="67" spans="6:20" x14ac:dyDescent="0.4">
      <c r="F67" s="214" t="s">
        <v>296</v>
      </c>
      <c r="G67" s="102"/>
      <c r="H67" s="102"/>
      <c r="I67" s="102"/>
      <c r="J67" s="103"/>
      <c r="K67" s="102"/>
      <c r="L67" s="261"/>
      <c r="M67" s="261"/>
      <c r="N67" s="261"/>
      <c r="O67" s="261"/>
      <c r="P67" s="261"/>
      <c r="Q67" s="261"/>
      <c r="R67" s="261"/>
      <c r="S67" s="261"/>
      <c r="T67" s="261"/>
    </row>
    <row r="68" spans="6:20" x14ac:dyDescent="0.4">
      <c r="F68" s="214"/>
      <c r="G68" s="102"/>
      <c r="H68" s="102"/>
      <c r="I68" s="102"/>
      <c r="J68" s="103"/>
      <c r="K68" s="102"/>
      <c r="L68" s="261"/>
      <c r="M68" s="261"/>
      <c r="N68" s="261"/>
      <c r="O68" s="261"/>
      <c r="P68" s="261"/>
      <c r="Q68" s="261"/>
      <c r="R68" s="261"/>
      <c r="S68" s="261"/>
      <c r="T68" s="261"/>
    </row>
    <row r="69" spans="6:20" x14ac:dyDescent="0.4">
      <c r="F69" s="214"/>
      <c r="G69" s="102"/>
      <c r="H69" s="102"/>
      <c r="I69" s="102"/>
      <c r="J69" s="103"/>
      <c r="K69" s="102"/>
      <c r="L69" s="261"/>
      <c r="M69" s="261"/>
      <c r="N69" s="261"/>
      <c r="O69" s="261"/>
      <c r="P69" s="261"/>
      <c r="Q69" s="261"/>
      <c r="R69" s="261"/>
      <c r="S69" s="261"/>
      <c r="T69" s="261"/>
    </row>
    <row r="70" spans="6:20" x14ac:dyDescent="0.4">
      <c r="F70" s="214"/>
      <c r="G70" s="102" t="s">
        <v>297</v>
      </c>
      <c r="H70" s="102"/>
      <c r="I70" s="102"/>
      <c r="J70" s="103"/>
      <c r="K70" s="102"/>
      <c r="L70" s="261"/>
      <c r="M70" s="261"/>
      <c r="N70" s="261"/>
      <c r="O70" s="261"/>
      <c r="P70" s="261"/>
      <c r="Q70" s="261"/>
      <c r="R70" s="261"/>
      <c r="S70" s="261"/>
      <c r="T70" s="261"/>
    </row>
    <row r="71" spans="6:20" x14ac:dyDescent="0.4">
      <c r="F71" s="214"/>
      <c r="G71" s="102" t="s">
        <v>298</v>
      </c>
      <c r="H71" s="102"/>
      <c r="I71" s="102"/>
      <c r="J71" s="103"/>
      <c r="K71" s="102"/>
      <c r="L71" s="261"/>
      <c r="M71" s="261"/>
      <c r="N71" s="261"/>
      <c r="O71" s="261"/>
      <c r="P71" s="261"/>
      <c r="Q71" s="261"/>
      <c r="R71" s="261"/>
      <c r="S71" s="261"/>
      <c r="T71" s="261"/>
    </row>
    <row r="72" spans="6:20" x14ac:dyDescent="0.4">
      <c r="F72" s="214"/>
      <c r="G72" s="104" t="s">
        <v>249</v>
      </c>
      <c r="H72" s="104" t="s">
        <v>284</v>
      </c>
      <c r="I72" s="104" t="s">
        <v>285</v>
      </c>
      <c r="J72" s="105" t="s">
        <v>286</v>
      </c>
      <c r="K72" s="104" t="s">
        <v>263</v>
      </c>
      <c r="L72" s="261"/>
      <c r="M72" s="261"/>
      <c r="N72" s="261"/>
      <c r="O72" s="261"/>
      <c r="P72" s="261"/>
      <c r="Q72" s="261"/>
      <c r="R72" s="261"/>
      <c r="S72" s="261"/>
      <c r="T72" s="261"/>
    </row>
    <row r="73" spans="6:20" x14ac:dyDescent="0.4">
      <c r="F73" s="214"/>
      <c r="G73" s="360" t="s">
        <v>637</v>
      </c>
      <c r="H73" s="360" t="s">
        <v>696</v>
      </c>
      <c r="I73" s="360" t="s">
        <v>567</v>
      </c>
      <c r="J73" s="367">
        <f>2104604245*4/21.5</f>
        <v>391554278.13953489</v>
      </c>
      <c r="K73" s="359" t="s">
        <v>519</v>
      </c>
      <c r="L73" s="261"/>
      <c r="M73" s="261"/>
      <c r="N73" s="261"/>
      <c r="O73" s="261"/>
      <c r="P73" s="261"/>
      <c r="Q73" s="261"/>
      <c r="R73" s="261"/>
      <c r="S73" s="261"/>
      <c r="T73" s="261"/>
    </row>
    <row r="74" spans="6:20" x14ac:dyDescent="0.4">
      <c r="F74" s="214"/>
      <c r="G74" s="360" t="s">
        <v>637</v>
      </c>
      <c r="H74" s="360" t="s">
        <v>688</v>
      </c>
      <c r="I74" s="360" t="s">
        <v>569</v>
      </c>
      <c r="J74" s="367">
        <v>25628806</v>
      </c>
      <c r="K74" s="359" t="s">
        <v>519</v>
      </c>
      <c r="L74" s="261"/>
      <c r="M74" s="261"/>
      <c r="N74" s="261"/>
      <c r="O74" s="261"/>
      <c r="P74" s="261"/>
      <c r="Q74" s="261"/>
      <c r="R74" s="261"/>
      <c r="S74" s="261"/>
      <c r="T74" s="261"/>
    </row>
    <row r="75" spans="6:20" ht="15.5" thickBot="1" x14ac:dyDescent="0.45">
      <c r="F75" s="214"/>
      <c r="G75" s="106" t="s">
        <v>299</v>
      </c>
      <c r="H75" s="106"/>
      <c r="I75" s="106"/>
      <c r="J75" s="107">
        <f>SUM(J73:J74)</f>
        <v>417183084.13953489</v>
      </c>
      <c r="K75" s="106" t="s">
        <v>519</v>
      </c>
      <c r="L75" s="261"/>
      <c r="M75" s="261"/>
      <c r="N75" s="261"/>
    </row>
    <row r="76" spans="6:20" ht="15.5" thickTop="1" x14ac:dyDescent="0.4">
      <c r="F76" s="214"/>
      <c r="G76" s="102"/>
      <c r="H76" s="102"/>
      <c r="I76" s="102"/>
      <c r="J76" s="103"/>
      <c r="K76" s="102"/>
      <c r="L76" s="261"/>
      <c r="M76" s="261"/>
      <c r="N76" s="261"/>
    </row>
    <row r="77" spans="6:20" x14ac:dyDescent="0.4">
      <c r="F77" s="214"/>
      <c r="G77" s="102"/>
      <c r="H77" s="102"/>
      <c r="I77" s="102"/>
      <c r="J77" s="103"/>
      <c r="K77" s="102"/>
      <c r="L77" s="261"/>
      <c r="M77" s="261"/>
      <c r="N77" s="261"/>
    </row>
    <row r="78" spans="6:20" x14ac:dyDescent="0.4">
      <c r="F78" s="214"/>
      <c r="G78" s="102"/>
      <c r="H78" s="102"/>
      <c r="I78" s="102"/>
      <c r="J78" s="103"/>
      <c r="K78" s="102"/>
      <c r="L78" s="261"/>
      <c r="M78" s="261"/>
      <c r="N78" s="261"/>
    </row>
    <row r="79" spans="6:20" x14ac:dyDescent="0.4">
      <c r="F79" s="214"/>
      <c r="G79" s="102"/>
      <c r="H79" s="102"/>
      <c r="I79" s="102"/>
      <c r="J79" s="103"/>
      <c r="K79" s="102"/>
      <c r="L79" s="261"/>
      <c r="M79" s="261"/>
      <c r="N79" s="261"/>
    </row>
    <row r="80" spans="6:20" x14ac:dyDescent="0.4">
      <c r="F80" s="214"/>
      <c r="G80" s="102"/>
      <c r="H80" s="102"/>
      <c r="I80" s="102"/>
      <c r="J80" s="103"/>
      <c r="K80" s="102"/>
      <c r="L80" s="261"/>
      <c r="M80" s="261"/>
      <c r="N80" s="261"/>
    </row>
    <row r="81" spans="6:14" ht="18.75" customHeight="1" x14ac:dyDescent="0.4">
      <c r="F81" s="214"/>
      <c r="G81" s="102"/>
      <c r="H81" s="102"/>
      <c r="I81" s="102"/>
      <c r="J81" s="103"/>
      <c r="K81" s="102"/>
      <c r="L81" s="261"/>
      <c r="M81" s="261"/>
      <c r="N81" s="261"/>
    </row>
    <row r="82" spans="6:14" ht="15.75" customHeight="1" x14ac:dyDescent="0.4">
      <c r="F82" s="214"/>
      <c r="G82" s="102"/>
      <c r="H82" s="102"/>
      <c r="I82" s="102"/>
      <c r="J82" s="103"/>
      <c r="K82" s="102"/>
      <c r="L82" s="261"/>
      <c r="M82" s="261"/>
      <c r="N82" s="261"/>
    </row>
    <row r="83" spans="6:14" x14ac:dyDescent="0.4">
      <c r="F83" s="214"/>
      <c r="G83" s="102"/>
      <c r="H83" s="102"/>
      <c r="I83" s="102"/>
      <c r="J83" s="103"/>
      <c r="K83" s="102"/>
      <c r="L83" s="261"/>
      <c r="M83" s="261"/>
      <c r="N83" s="261"/>
    </row>
    <row r="84" spans="6:14" x14ac:dyDescent="0.4">
      <c r="F84" s="214"/>
      <c r="G84" s="102"/>
      <c r="H84" s="102"/>
      <c r="I84" s="102"/>
      <c r="J84" s="103"/>
      <c r="K84" s="102"/>
      <c r="L84" s="261"/>
      <c r="M84" s="261"/>
      <c r="N84" s="261"/>
    </row>
    <row r="85" spans="6:14" x14ac:dyDescent="0.4">
      <c r="F85" s="212"/>
      <c r="G85" s="212"/>
      <c r="H85" s="212"/>
      <c r="I85" s="212"/>
      <c r="J85" s="212"/>
      <c r="K85" s="212"/>
      <c r="L85" s="261"/>
      <c r="M85" s="261"/>
      <c r="N85" s="261"/>
    </row>
    <row r="86" spans="6:14" ht="15.75" customHeight="1" thickBot="1" x14ac:dyDescent="0.45">
      <c r="F86" s="452"/>
      <c r="G86" s="452"/>
      <c r="H86" s="452"/>
      <c r="I86" s="452"/>
      <c r="J86" s="452"/>
      <c r="K86" s="452"/>
      <c r="L86" s="452"/>
      <c r="M86" s="452"/>
      <c r="N86" s="452"/>
    </row>
    <row r="87" spans="6:14" x14ac:dyDescent="0.4">
      <c r="F87" s="453"/>
      <c r="G87" s="453"/>
      <c r="H87" s="453"/>
      <c r="I87" s="453"/>
      <c r="J87" s="453"/>
      <c r="K87" s="453"/>
      <c r="L87" s="453"/>
      <c r="M87" s="453"/>
      <c r="N87" s="453"/>
    </row>
    <row r="88" spans="6:14" ht="15.5" thickBot="1" x14ac:dyDescent="0.45">
      <c r="F88" s="435" t="s">
        <v>264</v>
      </c>
      <c r="G88" s="436"/>
      <c r="H88" s="436"/>
      <c r="I88" s="436"/>
      <c r="J88" s="436"/>
      <c r="K88" s="436"/>
      <c r="L88" s="436"/>
      <c r="M88" s="436"/>
      <c r="N88" s="436"/>
    </row>
    <row r="89" spans="6:14" x14ac:dyDescent="0.4">
      <c r="F89" s="437" t="s">
        <v>265</v>
      </c>
      <c r="G89" s="438"/>
      <c r="H89" s="438"/>
      <c r="I89" s="438"/>
      <c r="J89" s="438"/>
      <c r="K89" s="438"/>
      <c r="L89" s="438"/>
      <c r="M89" s="438"/>
      <c r="N89" s="438"/>
    </row>
    <row r="90" spans="6:14" ht="15.5" thickBot="1" x14ac:dyDescent="0.45">
      <c r="F90" s="454"/>
      <c r="G90" s="454"/>
      <c r="H90" s="454"/>
      <c r="I90" s="454"/>
      <c r="J90" s="454"/>
      <c r="K90" s="454"/>
      <c r="L90" s="454"/>
      <c r="M90" s="454"/>
      <c r="N90" s="454"/>
    </row>
    <row r="91" spans="6:14" x14ac:dyDescent="0.4">
      <c r="F91" s="399" t="s">
        <v>27</v>
      </c>
      <c r="G91" s="399"/>
      <c r="H91" s="399"/>
      <c r="I91" s="399"/>
      <c r="J91" s="399"/>
      <c r="K91" s="399"/>
      <c r="L91" s="399"/>
      <c r="M91" s="399"/>
      <c r="N91" s="399"/>
    </row>
    <row r="92" spans="6:14" ht="15.75" customHeight="1" x14ac:dyDescent="0.4">
      <c r="F92" s="382" t="s">
        <v>28</v>
      </c>
      <c r="G92" s="382"/>
      <c r="H92" s="382"/>
      <c r="I92" s="382"/>
      <c r="J92" s="382"/>
      <c r="K92" s="382"/>
      <c r="L92" s="382"/>
      <c r="M92" s="382"/>
      <c r="N92" s="382"/>
    </row>
    <row r="93" spans="6:14" x14ac:dyDescent="0.4">
      <c r="F93" s="399" t="s">
        <v>300</v>
      </c>
      <c r="G93" s="399"/>
      <c r="H93" s="399"/>
      <c r="I93" s="399"/>
      <c r="J93" s="399"/>
      <c r="K93" s="399"/>
      <c r="L93" s="399"/>
      <c r="M93" s="399"/>
      <c r="N93" s="399"/>
    </row>
  </sheetData>
  <sheetProtection insertRows="0"/>
  <protectedRanges>
    <protectedRange algorithmName="SHA-512" hashValue="19r0bVvPR7yZA0UiYij7Tv1CBk3noIABvFePbLhCJ4nk3L6A+Fy+RdPPS3STf+a52x4pG2PQK4FAkXK9epnlIA==" saltValue="gQC4yrLvnbJqxYZ0KSEoZA==" spinCount="100000" sqref="K74 K60 I73:K73 F22:G58 I22:K58" name="Government revenues"/>
  </protectedRanges>
  <mergeCells count="26">
    <mergeCell ref="F92:N92"/>
    <mergeCell ref="F93:N93"/>
    <mergeCell ref="F86:N86"/>
    <mergeCell ref="F87:N87"/>
    <mergeCell ref="F88:N88"/>
    <mergeCell ref="F89:N89"/>
    <mergeCell ref="F90:N90"/>
    <mergeCell ref="F91:N91"/>
    <mergeCell ref="P31:U31"/>
    <mergeCell ref="F14:N14"/>
    <mergeCell ref="F15:N15"/>
    <mergeCell ref="F16:N16"/>
    <mergeCell ref="F18:K18"/>
    <mergeCell ref="M18:N18"/>
    <mergeCell ref="M19:N19"/>
    <mergeCell ref="F20:K20"/>
    <mergeCell ref="M21:N21"/>
    <mergeCell ref="M22:N26"/>
    <mergeCell ref="M27:N27"/>
    <mergeCell ref="M28:N28"/>
    <mergeCell ref="F13:N13"/>
    <mergeCell ref="F8:N8"/>
    <mergeCell ref="F9:N9"/>
    <mergeCell ref="F10:N10"/>
    <mergeCell ref="F11:N11"/>
    <mergeCell ref="F12:N12"/>
  </mergeCells>
  <hyperlinks>
    <hyperlink ref="M19" r:id="rId1" location="r5-1" display="EITI Requirement 5.1" xr:uid="{00000000-0004-0000-0D00-000000000000}"/>
    <hyperlink ref="F20" r:id="rId2" location="r4-1" display="EITI Requirement 4.1" xr:uid="{00000000-0004-0000-0D00-000001000000}"/>
    <hyperlink ref="F89:J89" r:id="rId3" display="Give us your feedback or report a conflict in the data! Write to us at  data@eiti.org" xr:uid="{00000000-0004-0000-0D00-000002000000}"/>
    <hyperlink ref="F88:J88" r:id="rId4" display="For the latest version of Summary data templates, see  https://eiti.org/summary-data-template" xr:uid="{00000000-0004-0000-0D00-000003000000}"/>
    <hyperlink ref="M28:N28" r:id="rId5" display="or, https://www.imf.org/external/np/sta/gfsm/" xr:uid="{00000000-0004-0000-0D00-000004000000}"/>
    <hyperlink ref="M27:N27" r:id="rId6" display="For more guidance, please visit https://eiti.org/summary-data-template" xr:uid="{00000000-0004-0000-0D00-000005000000}"/>
  </hyperlinks>
  <pageMargins left="0.7" right="0.7" top="0.75" bottom="0.75" header="0.3" footer="0.3"/>
  <pageSetup paperSize="9" orientation="portrait" r:id="rId7"/>
  <colBreaks count="1" manualBreakCount="1">
    <brk id="12" max="1048575" man="1"/>
  </colBreaks>
  <drawing r:id="rId8"/>
  <tableParts count="1">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AI108"/>
  <sheetViews>
    <sheetView showGridLines="0" topLeftCell="A4" zoomScale="85" zoomScaleNormal="85" workbookViewId="0">
      <pane xSplit="5" ySplit="11" topLeftCell="F91" activePane="bottomRight" state="frozen"/>
      <selection activeCell="A4" sqref="A4"/>
      <selection pane="topRight" activeCell="F4" sqref="F4"/>
      <selection pane="bottomLeft" activeCell="A15" sqref="A15"/>
      <selection pane="bottomRight" activeCell="C91" sqref="C91:N91"/>
    </sheetView>
  </sheetViews>
  <sheetFormatPr baseColWidth="10" defaultColWidth="9" defaultRowHeight="14" x14ac:dyDescent="0.35"/>
  <cols>
    <col min="1" max="1" width="3.9140625" style="100" customWidth="1"/>
    <col min="2" max="2" width="0" style="100" hidden="1" customWidth="1"/>
    <col min="3" max="3" width="18.5" style="100" customWidth="1"/>
    <col min="4" max="4" width="71.1640625" style="100" customWidth="1"/>
    <col min="5" max="5" width="39.5" style="100" customWidth="1"/>
    <col min="6" max="6" width="15.58203125" style="100" customWidth="1"/>
    <col min="7" max="7" width="14.9140625" style="100" customWidth="1"/>
    <col min="8" max="8" width="22.9140625" style="100" bestFit="1" customWidth="1"/>
    <col min="9" max="9" width="13" style="100" customWidth="1"/>
    <col min="10" max="10" width="20.6640625" style="100" bestFit="1" customWidth="1"/>
    <col min="11" max="11" width="14.08203125" style="100" customWidth="1"/>
    <col min="12" max="12" width="15.4140625" style="100" customWidth="1"/>
    <col min="13" max="13" width="18.4140625" style="100" customWidth="1"/>
    <col min="14" max="14" width="16.5" style="100" bestFit="1" customWidth="1"/>
    <col min="15" max="15" width="33.5" style="100" customWidth="1"/>
    <col min="16" max="16" width="4" style="100" customWidth="1"/>
    <col min="17" max="17" width="9" style="100"/>
    <col min="18" max="34" width="15.9140625" style="100" customWidth="1"/>
    <col min="35" max="16384" width="9" style="100"/>
  </cols>
  <sheetData>
    <row r="2" spans="2:35" s="89" customFormat="1" ht="15" x14ac:dyDescent="0.4">
      <c r="B2" s="261"/>
      <c r="C2" s="386" t="s">
        <v>301</v>
      </c>
      <c r="D2" s="386"/>
      <c r="E2" s="386"/>
      <c r="F2" s="386"/>
      <c r="G2" s="386"/>
      <c r="H2" s="386"/>
      <c r="I2" s="386"/>
      <c r="J2" s="386"/>
      <c r="K2" s="386"/>
      <c r="L2" s="386"/>
      <c r="M2" s="386"/>
      <c r="N2" s="386"/>
      <c r="O2" s="203"/>
      <c r="P2" s="261"/>
      <c r="Q2" s="261"/>
      <c r="R2" s="261"/>
      <c r="S2" s="261"/>
      <c r="T2" s="261"/>
      <c r="U2" s="261"/>
      <c r="V2" s="261"/>
      <c r="W2" s="261"/>
      <c r="X2" s="261"/>
      <c r="Y2" s="261"/>
      <c r="Z2" s="261"/>
      <c r="AA2" s="261"/>
      <c r="AB2" s="261"/>
      <c r="AC2" s="261"/>
      <c r="AD2" s="261"/>
      <c r="AE2" s="261"/>
      <c r="AF2" s="261"/>
      <c r="AG2" s="261"/>
      <c r="AH2" s="261"/>
      <c r="AI2" s="261"/>
    </row>
    <row r="3" spans="2:35" ht="21" customHeight="1" x14ac:dyDescent="0.35">
      <c r="C3" s="460" t="s">
        <v>32</v>
      </c>
      <c r="D3" s="460"/>
      <c r="E3" s="460"/>
      <c r="F3" s="460"/>
      <c r="G3" s="460"/>
      <c r="H3" s="460"/>
      <c r="I3" s="460"/>
      <c r="J3" s="460"/>
      <c r="K3" s="460"/>
      <c r="L3" s="460"/>
      <c r="M3" s="460"/>
      <c r="N3" s="460"/>
      <c r="O3" s="216"/>
    </row>
    <row r="4" spans="2:35" s="89" customFormat="1" ht="15.75" customHeight="1" x14ac:dyDescent="0.4">
      <c r="B4" s="261"/>
      <c r="C4" s="455" t="s">
        <v>302</v>
      </c>
      <c r="D4" s="455"/>
      <c r="E4" s="455"/>
      <c r="F4" s="455"/>
      <c r="G4" s="455"/>
      <c r="H4" s="455"/>
      <c r="I4" s="455"/>
      <c r="J4" s="455"/>
      <c r="K4" s="455"/>
      <c r="L4" s="455"/>
      <c r="M4" s="455"/>
      <c r="N4" s="455"/>
      <c r="O4" s="213"/>
      <c r="P4" s="261"/>
      <c r="Q4" s="261"/>
      <c r="R4" s="261"/>
      <c r="S4" s="261"/>
      <c r="T4" s="261"/>
      <c r="U4" s="261"/>
      <c r="V4" s="261"/>
      <c r="W4" s="261"/>
      <c r="X4" s="261"/>
      <c r="Y4" s="261"/>
      <c r="Z4" s="261"/>
      <c r="AA4" s="261"/>
      <c r="AB4" s="261"/>
      <c r="AC4" s="261"/>
      <c r="AD4" s="261"/>
      <c r="AE4" s="261"/>
      <c r="AF4" s="261"/>
      <c r="AG4" s="261"/>
      <c r="AH4" s="261"/>
      <c r="AI4" s="261"/>
    </row>
    <row r="5" spans="2:35" s="89" customFormat="1" ht="15.75" customHeight="1" x14ac:dyDescent="0.4">
      <c r="B5" s="261"/>
      <c r="C5" s="455" t="s">
        <v>303</v>
      </c>
      <c r="D5" s="455"/>
      <c r="E5" s="455"/>
      <c r="F5" s="455"/>
      <c r="G5" s="455"/>
      <c r="H5" s="455"/>
      <c r="I5" s="455"/>
      <c r="J5" s="455"/>
      <c r="K5" s="455"/>
      <c r="L5" s="455"/>
      <c r="M5" s="455"/>
      <c r="N5" s="455"/>
      <c r="O5" s="213"/>
      <c r="P5" s="261"/>
      <c r="Q5" s="261"/>
      <c r="R5" s="261"/>
      <c r="S5" s="261"/>
      <c r="T5" s="261"/>
      <c r="U5" s="261"/>
      <c r="V5" s="261"/>
      <c r="W5" s="261"/>
      <c r="X5" s="261"/>
      <c r="Y5" s="261"/>
      <c r="Z5" s="261"/>
      <c r="AA5" s="261"/>
      <c r="AB5" s="261"/>
      <c r="AC5" s="261"/>
      <c r="AD5" s="261"/>
      <c r="AE5" s="261"/>
      <c r="AF5" s="261"/>
      <c r="AG5" s="261"/>
      <c r="AH5" s="261"/>
      <c r="AI5" s="261"/>
    </row>
    <row r="6" spans="2:35" s="89" customFormat="1" ht="15.75" customHeight="1" x14ac:dyDescent="0.4">
      <c r="B6" s="261"/>
      <c r="C6" s="455" t="s">
        <v>304</v>
      </c>
      <c r="D6" s="455"/>
      <c r="E6" s="455"/>
      <c r="F6" s="455"/>
      <c r="G6" s="455"/>
      <c r="H6" s="455"/>
      <c r="I6" s="455"/>
      <c r="J6" s="455"/>
      <c r="K6" s="455"/>
      <c r="L6" s="455"/>
      <c r="M6" s="455"/>
      <c r="N6" s="455"/>
      <c r="O6" s="213"/>
      <c r="P6" s="261"/>
      <c r="Q6" s="261"/>
      <c r="R6" s="261"/>
      <c r="S6" s="261"/>
      <c r="T6" s="261"/>
      <c r="U6" s="261"/>
      <c r="V6" s="261"/>
      <c r="W6" s="261"/>
      <c r="X6" s="261"/>
      <c r="Y6" s="261"/>
      <c r="Z6" s="261"/>
      <c r="AA6" s="261"/>
      <c r="AB6" s="261"/>
      <c r="AC6" s="261"/>
      <c r="AD6" s="261"/>
      <c r="AE6" s="261"/>
      <c r="AF6" s="261"/>
      <c r="AG6" s="261"/>
      <c r="AH6" s="261"/>
      <c r="AI6" s="261"/>
    </row>
    <row r="7" spans="2:35" s="89" customFormat="1" ht="15.75" customHeight="1" x14ac:dyDescent="0.4">
      <c r="B7" s="261"/>
      <c r="C7" s="455" t="s">
        <v>305</v>
      </c>
      <c r="D7" s="455"/>
      <c r="E7" s="455"/>
      <c r="F7" s="455"/>
      <c r="G7" s="455"/>
      <c r="H7" s="455"/>
      <c r="I7" s="455"/>
      <c r="J7" s="455"/>
      <c r="K7" s="455"/>
      <c r="L7" s="455"/>
      <c r="M7" s="455"/>
      <c r="N7" s="455"/>
      <c r="O7" s="213"/>
      <c r="P7" s="261"/>
      <c r="Q7" s="261"/>
      <c r="R7" s="261"/>
      <c r="S7" s="261"/>
      <c r="T7" s="261"/>
      <c r="U7" s="261"/>
      <c r="V7" s="261"/>
      <c r="W7" s="261"/>
      <c r="X7" s="261"/>
      <c r="Y7" s="261"/>
      <c r="Z7" s="261"/>
      <c r="AA7" s="261"/>
      <c r="AB7" s="261"/>
      <c r="AC7" s="261"/>
      <c r="AD7" s="261"/>
      <c r="AE7" s="261"/>
      <c r="AF7" s="261"/>
      <c r="AG7" s="261"/>
      <c r="AH7" s="261"/>
      <c r="AI7" s="261"/>
    </row>
    <row r="8" spans="2:35" s="89" customFormat="1" ht="15.75" customHeight="1" x14ac:dyDescent="0.4">
      <c r="B8" s="261"/>
      <c r="C8" s="455" t="s">
        <v>306</v>
      </c>
      <c r="D8" s="455"/>
      <c r="E8" s="455"/>
      <c r="F8" s="455"/>
      <c r="G8" s="455"/>
      <c r="H8" s="455"/>
      <c r="I8" s="455"/>
      <c r="J8" s="455"/>
      <c r="K8" s="455"/>
      <c r="L8" s="455"/>
      <c r="M8" s="455"/>
      <c r="N8" s="455"/>
      <c r="O8" s="213"/>
      <c r="P8" s="261"/>
      <c r="Q8" s="261"/>
      <c r="R8" s="261"/>
      <c r="S8" s="261"/>
      <c r="T8" s="261"/>
      <c r="U8" s="261"/>
      <c r="V8" s="261"/>
      <c r="W8" s="261"/>
      <c r="X8" s="261"/>
      <c r="Y8" s="261"/>
      <c r="Z8" s="261"/>
      <c r="AA8" s="261"/>
      <c r="AB8" s="261"/>
      <c r="AC8" s="261"/>
      <c r="AD8" s="261"/>
      <c r="AE8" s="261"/>
      <c r="AF8" s="261"/>
      <c r="AG8" s="261"/>
      <c r="AH8" s="261"/>
      <c r="AI8" s="261"/>
    </row>
    <row r="9" spans="2:35" s="89" customFormat="1" ht="16" x14ac:dyDescent="0.4">
      <c r="B9" s="261"/>
      <c r="C9" s="391" t="s">
        <v>233</v>
      </c>
      <c r="D9" s="391"/>
      <c r="E9" s="391"/>
      <c r="F9" s="391"/>
      <c r="G9" s="391"/>
      <c r="H9" s="391"/>
      <c r="I9" s="391"/>
      <c r="J9" s="391"/>
      <c r="K9" s="391"/>
      <c r="L9" s="391"/>
      <c r="M9" s="391"/>
      <c r="N9" s="391"/>
      <c r="O9" s="209"/>
      <c r="P9" s="261"/>
      <c r="Q9" s="261"/>
      <c r="R9" s="261"/>
      <c r="S9" s="261"/>
      <c r="T9" s="261"/>
      <c r="U9" s="261"/>
      <c r="V9" s="261"/>
      <c r="W9" s="261"/>
      <c r="X9" s="261"/>
      <c r="Y9" s="261"/>
      <c r="Z9" s="261"/>
      <c r="AA9" s="261"/>
      <c r="AB9" s="261"/>
      <c r="AC9" s="261"/>
      <c r="AD9" s="261"/>
      <c r="AE9" s="261"/>
      <c r="AF9" s="261"/>
      <c r="AG9" s="261"/>
      <c r="AH9" s="261"/>
      <c r="AI9" s="261"/>
    </row>
    <row r="10" spans="2:35" x14ac:dyDescent="0.35">
      <c r="C10" s="457"/>
      <c r="D10" s="457"/>
      <c r="E10" s="457"/>
      <c r="F10" s="457"/>
      <c r="G10" s="457"/>
      <c r="H10" s="457"/>
      <c r="I10" s="457"/>
      <c r="J10" s="457"/>
      <c r="K10" s="457"/>
      <c r="L10" s="457"/>
      <c r="M10" s="457"/>
      <c r="N10" s="457"/>
    </row>
    <row r="11" spans="2:35" ht="22.5" x14ac:dyDescent="0.35">
      <c r="C11" s="428" t="s">
        <v>307</v>
      </c>
      <c r="D11" s="428"/>
      <c r="E11" s="428"/>
      <c r="F11" s="428"/>
      <c r="G11" s="428"/>
      <c r="H11" s="428"/>
      <c r="I11" s="428"/>
      <c r="J11" s="428"/>
      <c r="K11" s="428"/>
      <c r="L11" s="428"/>
      <c r="M11" s="428"/>
      <c r="N11" s="428"/>
      <c r="O11" s="207"/>
    </row>
    <row r="12" spans="2:35" s="89" customFormat="1" ht="14.25" customHeight="1" x14ac:dyDescent="0.4">
      <c r="B12" s="261"/>
      <c r="C12" s="261"/>
      <c r="D12" s="261"/>
      <c r="E12" s="261"/>
      <c r="F12" s="261"/>
      <c r="G12" s="261"/>
      <c r="H12" s="261"/>
      <c r="I12" s="261"/>
      <c r="J12" s="261">
        <v>90000</v>
      </c>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row>
    <row r="13" spans="2:35" s="89" customFormat="1" ht="15.75" customHeight="1" x14ac:dyDescent="0.4">
      <c r="B13" s="448" t="s">
        <v>308</v>
      </c>
      <c r="C13" s="448"/>
      <c r="D13" s="448"/>
      <c r="E13" s="448"/>
      <c r="F13" s="448"/>
      <c r="G13" s="448"/>
      <c r="H13" s="448"/>
      <c r="I13" s="448"/>
      <c r="J13" s="448"/>
      <c r="K13" s="448"/>
      <c r="L13" s="448"/>
      <c r="M13" s="448"/>
      <c r="N13" s="448"/>
      <c r="O13" s="211"/>
      <c r="P13" s="261"/>
      <c r="Q13" s="261"/>
      <c r="R13" s="261"/>
      <c r="S13" s="261"/>
      <c r="T13" s="261"/>
      <c r="U13" s="261"/>
      <c r="V13" s="261"/>
      <c r="W13" s="261"/>
      <c r="X13" s="261"/>
      <c r="Y13" s="261"/>
      <c r="Z13" s="261"/>
      <c r="AA13" s="261"/>
      <c r="AB13" s="261"/>
      <c r="AC13" s="261"/>
      <c r="AD13" s="261"/>
      <c r="AE13" s="261"/>
      <c r="AF13" s="261"/>
      <c r="AG13" s="261"/>
      <c r="AH13" s="261"/>
      <c r="AI13" s="261"/>
    </row>
    <row r="14" spans="2:35" s="200" customFormat="1" ht="45" x14ac:dyDescent="0.4">
      <c r="B14" s="314" t="s">
        <v>249</v>
      </c>
      <c r="C14" s="314" t="s">
        <v>309</v>
      </c>
      <c r="D14" s="314" t="s">
        <v>285</v>
      </c>
      <c r="E14" s="314" t="s">
        <v>284</v>
      </c>
      <c r="F14" s="314" t="s">
        <v>310</v>
      </c>
      <c r="G14" s="314" t="s">
        <v>311</v>
      </c>
      <c r="H14" s="314" t="s">
        <v>312</v>
      </c>
      <c r="I14" s="314" t="s">
        <v>313</v>
      </c>
      <c r="J14" s="314" t="s">
        <v>286</v>
      </c>
      <c r="K14" s="314" t="s">
        <v>314</v>
      </c>
      <c r="L14" s="314" t="s">
        <v>315</v>
      </c>
      <c r="M14" s="314" t="s">
        <v>316</v>
      </c>
      <c r="N14" s="314" t="s">
        <v>317</v>
      </c>
      <c r="O14" s="314" t="s">
        <v>318</v>
      </c>
      <c r="P14" s="314"/>
      <c r="Q14" s="314"/>
      <c r="R14" s="314"/>
      <c r="S14" s="314"/>
      <c r="T14" s="314"/>
      <c r="U14" s="314"/>
      <c r="V14" s="314"/>
      <c r="W14" s="314"/>
      <c r="X14" s="314"/>
      <c r="Y14" s="314"/>
      <c r="Z14" s="314"/>
      <c r="AA14" s="314"/>
      <c r="AB14" s="314"/>
      <c r="AC14" s="314"/>
      <c r="AD14" s="314"/>
      <c r="AE14" s="314"/>
      <c r="AF14" s="314"/>
      <c r="AG14" s="314"/>
      <c r="AH14" s="314"/>
      <c r="AI14" s="314"/>
    </row>
    <row r="15" spans="2:35" s="89" customFormat="1" ht="15" x14ac:dyDescent="0.4">
      <c r="B15" s="358" t="e">
        <f>VLOOKUP(C15,[1]!Companies[#Data],3,FALSE)</f>
        <v>#REF!</v>
      </c>
      <c r="C15" s="358" t="s">
        <v>585</v>
      </c>
      <c r="D15" s="261" t="s">
        <v>571</v>
      </c>
      <c r="E15" s="358" t="s">
        <v>642</v>
      </c>
      <c r="F15" s="358" t="s">
        <v>655</v>
      </c>
      <c r="G15" s="358" t="s">
        <v>655</v>
      </c>
      <c r="H15" s="358" t="s">
        <v>564</v>
      </c>
      <c r="I15" s="358" t="s">
        <v>519</v>
      </c>
      <c r="J15" s="361">
        <v>2712750</v>
      </c>
      <c r="K15" s="358" t="s">
        <v>655</v>
      </c>
      <c r="L15" s="358" t="s">
        <v>655</v>
      </c>
      <c r="M15" s="358" t="s">
        <v>655</v>
      </c>
      <c r="N15" s="358"/>
      <c r="O15" s="358" t="s">
        <v>599</v>
      </c>
      <c r="P15" s="261"/>
      <c r="Q15" s="261"/>
      <c r="R15" s="261"/>
      <c r="S15" s="261"/>
      <c r="T15" s="261"/>
      <c r="U15" s="261"/>
      <c r="V15" s="261"/>
      <c r="W15" s="261"/>
      <c r="X15" s="261"/>
      <c r="Y15" s="261"/>
      <c r="Z15" s="261"/>
      <c r="AA15" s="261"/>
      <c r="AB15" s="261"/>
      <c r="AC15" s="261"/>
      <c r="AD15" s="261"/>
      <c r="AE15" s="261"/>
      <c r="AF15" s="261"/>
      <c r="AG15" s="261"/>
      <c r="AH15" s="261"/>
      <c r="AI15" s="261"/>
    </row>
    <row r="16" spans="2:35" s="89" customFormat="1" ht="15" x14ac:dyDescent="0.4">
      <c r="B16" s="358" t="e">
        <f>VLOOKUP(C16,[1]!Companies[#Data],3,FALSE)</f>
        <v>#REF!</v>
      </c>
      <c r="C16" s="358" t="s">
        <v>585</v>
      </c>
      <c r="D16" s="261" t="s">
        <v>571</v>
      </c>
      <c r="E16" s="358" t="s">
        <v>643</v>
      </c>
      <c r="F16" s="358" t="s">
        <v>655</v>
      </c>
      <c r="G16" s="358" t="s">
        <v>655</v>
      </c>
      <c r="H16" s="358" t="s">
        <v>564</v>
      </c>
      <c r="I16" s="358" t="s">
        <v>519</v>
      </c>
      <c r="J16" s="361">
        <v>1102892531</v>
      </c>
      <c r="K16" s="358" t="s">
        <v>655</v>
      </c>
      <c r="L16" s="358" t="s">
        <v>655</v>
      </c>
      <c r="M16" s="358" t="s">
        <v>655</v>
      </c>
      <c r="N16" s="358"/>
      <c r="O16" s="358" t="s">
        <v>599</v>
      </c>
      <c r="P16" s="261"/>
      <c r="Q16" s="261"/>
      <c r="R16" s="261"/>
      <c r="S16" s="261"/>
      <c r="T16" s="261"/>
      <c r="U16" s="261"/>
      <c r="V16" s="261"/>
      <c r="W16" s="261"/>
      <c r="X16" s="261"/>
      <c r="Y16" s="261"/>
      <c r="Z16" s="261"/>
      <c r="AA16" s="261"/>
      <c r="AB16" s="261"/>
      <c r="AC16" s="261"/>
      <c r="AD16" s="261"/>
      <c r="AE16" s="261"/>
      <c r="AF16" s="261"/>
      <c r="AG16" s="261"/>
      <c r="AH16" s="261"/>
      <c r="AI16" s="261"/>
    </row>
    <row r="17" spans="2:35" s="89" customFormat="1" ht="15" x14ac:dyDescent="0.4">
      <c r="B17" s="358" t="e">
        <f>VLOOKUP(C17,[1]!Companies[#Data],3,FALSE)</f>
        <v>#REF!</v>
      </c>
      <c r="C17" s="358" t="s">
        <v>585</v>
      </c>
      <c r="D17" s="358" t="s">
        <v>569</v>
      </c>
      <c r="E17" s="358" t="s">
        <v>645</v>
      </c>
      <c r="F17" s="358" t="s">
        <v>655</v>
      </c>
      <c r="G17" s="358" t="s">
        <v>655</v>
      </c>
      <c r="H17" s="358" t="s">
        <v>564</v>
      </c>
      <c r="I17" s="358" t="s">
        <v>519</v>
      </c>
      <c r="J17" s="361">
        <v>68219528</v>
      </c>
      <c r="K17" s="358" t="s">
        <v>655</v>
      </c>
      <c r="L17" s="358" t="s">
        <v>655</v>
      </c>
      <c r="M17" s="358" t="s">
        <v>655</v>
      </c>
      <c r="N17" s="358"/>
      <c r="O17" s="358" t="s">
        <v>599</v>
      </c>
      <c r="P17" s="261"/>
      <c r="Q17" s="261"/>
      <c r="R17" s="261"/>
      <c r="S17" s="261"/>
      <c r="T17" s="261"/>
      <c r="U17" s="261"/>
      <c r="V17" s="261"/>
      <c r="W17" s="261"/>
      <c r="X17" s="261"/>
      <c r="Y17" s="261"/>
      <c r="Z17" s="261"/>
      <c r="AA17" s="261"/>
      <c r="AB17" s="261"/>
      <c r="AC17" s="261"/>
      <c r="AD17" s="261"/>
      <c r="AE17" s="261"/>
      <c r="AF17" s="261"/>
      <c r="AG17" s="261"/>
      <c r="AH17" s="261"/>
      <c r="AI17" s="261"/>
    </row>
    <row r="18" spans="2:35" s="89" customFormat="1" ht="15" x14ac:dyDescent="0.4">
      <c r="B18" s="358" t="e">
        <f>VLOOKUP(C18,[1]!Companies[#Data],3,FALSE)</f>
        <v>#REF!</v>
      </c>
      <c r="C18" s="358" t="s">
        <v>585</v>
      </c>
      <c r="D18" s="358" t="s">
        <v>569</v>
      </c>
      <c r="E18" s="358" t="s">
        <v>647</v>
      </c>
      <c r="F18" s="358" t="s">
        <v>655</v>
      </c>
      <c r="G18" s="358" t="s">
        <v>655</v>
      </c>
      <c r="H18" s="358" t="s">
        <v>564</v>
      </c>
      <c r="I18" s="358" t="s">
        <v>519</v>
      </c>
      <c r="J18" s="361">
        <v>599576368</v>
      </c>
      <c r="K18" s="358" t="s">
        <v>655</v>
      </c>
      <c r="L18" s="358" t="s">
        <v>655</v>
      </c>
      <c r="M18" s="358" t="s">
        <v>655</v>
      </c>
      <c r="N18" s="358"/>
      <c r="O18" s="358" t="s">
        <v>599</v>
      </c>
      <c r="P18" s="261"/>
      <c r="Q18" s="261"/>
      <c r="R18" s="261"/>
      <c r="S18" s="261"/>
      <c r="T18" s="261"/>
      <c r="U18" s="261"/>
      <c r="V18" s="261"/>
      <c r="W18" s="261"/>
      <c r="X18" s="261"/>
      <c r="Y18" s="261"/>
      <c r="Z18" s="261"/>
      <c r="AA18" s="261"/>
      <c r="AB18" s="261"/>
      <c r="AC18" s="261"/>
      <c r="AD18" s="261"/>
      <c r="AE18" s="261"/>
      <c r="AF18" s="261"/>
      <c r="AG18" s="261"/>
      <c r="AH18" s="261"/>
      <c r="AI18" s="261"/>
    </row>
    <row r="19" spans="2:35" s="89" customFormat="1" ht="15" x14ac:dyDescent="0.4">
      <c r="B19" s="358" t="e">
        <f>VLOOKUP(C19,[1]!Companies[#Data],3,FALSE)</f>
        <v>#REF!</v>
      </c>
      <c r="C19" s="358" t="s">
        <v>585</v>
      </c>
      <c r="D19" s="358" t="s">
        <v>569</v>
      </c>
      <c r="E19" s="358" t="s">
        <v>638</v>
      </c>
      <c r="F19" s="358" t="s">
        <v>655</v>
      </c>
      <c r="G19" s="358" t="s">
        <v>655</v>
      </c>
      <c r="H19" s="358" t="s">
        <v>564</v>
      </c>
      <c r="I19" s="358" t="s">
        <v>519</v>
      </c>
      <c r="J19" s="361">
        <v>268278918</v>
      </c>
      <c r="K19" s="358" t="s">
        <v>655</v>
      </c>
      <c r="L19" s="358" t="s">
        <v>655</v>
      </c>
      <c r="M19" s="358" t="s">
        <v>655</v>
      </c>
      <c r="N19" s="358"/>
      <c r="O19" s="358" t="s">
        <v>599</v>
      </c>
      <c r="P19" s="261"/>
      <c r="Q19" s="261"/>
      <c r="R19" s="261"/>
      <c r="S19" s="261"/>
      <c r="T19" s="261"/>
      <c r="U19" s="261"/>
      <c r="V19" s="261"/>
      <c r="W19" s="261"/>
      <c r="X19" s="261"/>
      <c r="Y19" s="261"/>
      <c r="Z19" s="261"/>
      <c r="AA19" s="261"/>
      <c r="AB19" s="261"/>
      <c r="AC19" s="261"/>
      <c r="AD19" s="261"/>
      <c r="AE19" s="261"/>
      <c r="AF19" s="261"/>
      <c r="AG19" s="261"/>
      <c r="AH19" s="261"/>
      <c r="AI19" s="261"/>
    </row>
    <row r="20" spans="2:35" s="89" customFormat="1" ht="15" x14ac:dyDescent="0.4">
      <c r="B20" s="358" t="e">
        <f>VLOOKUP(C20,[1]!Companies[#Data],3,FALSE)</f>
        <v>#REF!</v>
      </c>
      <c r="C20" s="358" t="s">
        <v>585</v>
      </c>
      <c r="D20" s="358" t="s">
        <v>569</v>
      </c>
      <c r="E20" s="358" t="s">
        <v>650</v>
      </c>
      <c r="F20" s="358" t="s">
        <v>655</v>
      </c>
      <c r="G20" s="358" t="s">
        <v>655</v>
      </c>
      <c r="H20" s="358" t="s">
        <v>564</v>
      </c>
      <c r="I20" s="358" t="s">
        <v>519</v>
      </c>
      <c r="J20" s="361">
        <v>2981143027</v>
      </c>
      <c r="K20" s="358" t="s">
        <v>655</v>
      </c>
      <c r="L20" s="358" t="s">
        <v>655</v>
      </c>
      <c r="M20" s="358" t="s">
        <v>655</v>
      </c>
      <c r="N20" s="358"/>
      <c r="O20" s="358" t="s">
        <v>599</v>
      </c>
      <c r="P20" s="261"/>
      <c r="Q20" s="261"/>
      <c r="R20" s="261"/>
      <c r="S20" s="261"/>
      <c r="T20" s="261"/>
      <c r="U20" s="261"/>
      <c r="V20" s="261"/>
      <c r="W20" s="261"/>
      <c r="X20" s="261"/>
      <c r="Y20" s="261"/>
      <c r="Z20" s="261"/>
      <c r="AA20" s="261"/>
      <c r="AB20" s="261"/>
      <c r="AC20" s="261"/>
      <c r="AD20" s="261"/>
      <c r="AE20" s="261"/>
      <c r="AF20" s="261"/>
      <c r="AG20" s="261"/>
      <c r="AH20" s="261"/>
      <c r="AI20" s="261"/>
    </row>
    <row r="21" spans="2:35" s="89" customFormat="1" ht="15" x14ac:dyDescent="0.4">
      <c r="B21" s="358" t="e">
        <f>VLOOKUP(C21,[1]!Companies[#Data],3,FALSE)</f>
        <v>#REF!</v>
      </c>
      <c r="C21" s="358" t="s">
        <v>585</v>
      </c>
      <c r="D21" s="358" t="s">
        <v>569</v>
      </c>
      <c r="E21" s="358" t="s">
        <v>651</v>
      </c>
      <c r="F21" s="358" t="s">
        <v>655</v>
      </c>
      <c r="G21" s="358" t="s">
        <v>655</v>
      </c>
      <c r="H21" s="358" t="s">
        <v>564</v>
      </c>
      <c r="I21" s="358" t="s">
        <v>519</v>
      </c>
      <c r="J21" s="361">
        <v>812872913</v>
      </c>
      <c r="K21" s="358" t="s">
        <v>655</v>
      </c>
      <c r="L21" s="358" t="s">
        <v>655</v>
      </c>
      <c r="M21" s="358" t="s">
        <v>655</v>
      </c>
      <c r="N21" s="358"/>
      <c r="O21" s="358" t="s">
        <v>599</v>
      </c>
      <c r="P21" s="261"/>
      <c r="Q21" s="261"/>
      <c r="R21" s="261"/>
      <c r="S21" s="261"/>
      <c r="T21" s="261"/>
      <c r="U21" s="261"/>
      <c r="V21" s="261"/>
      <c r="W21" s="261"/>
      <c r="X21" s="261"/>
      <c r="Y21" s="261"/>
      <c r="Z21" s="261"/>
      <c r="AA21" s="261"/>
      <c r="AB21" s="261"/>
      <c r="AC21" s="261"/>
      <c r="AD21" s="261"/>
      <c r="AE21" s="261"/>
      <c r="AF21" s="261"/>
      <c r="AG21" s="261"/>
      <c r="AH21" s="261"/>
      <c r="AI21" s="261"/>
    </row>
    <row r="22" spans="2:35" s="89" customFormat="1" ht="15" x14ac:dyDescent="0.4">
      <c r="B22" s="358" t="e">
        <f>VLOOKUP(C22,[1]!Companies[#Data],3,FALSE)</f>
        <v>#REF!</v>
      </c>
      <c r="C22" s="358" t="s">
        <v>585</v>
      </c>
      <c r="D22" s="358" t="s">
        <v>569</v>
      </c>
      <c r="E22" s="358" t="s">
        <v>652</v>
      </c>
      <c r="F22" s="358" t="s">
        <v>655</v>
      </c>
      <c r="G22" s="358" t="s">
        <v>655</v>
      </c>
      <c r="H22" s="358" t="s">
        <v>564</v>
      </c>
      <c r="I22" s="358" t="s">
        <v>519</v>
      </c>
      <c r="J22" s="361">
        <v>48394924</v>
      </c>
      <c r="K22" s="358" t="s">
        <v>655</v>
      </c>
      <c r="L22" s="358" t="s">
        <v>655</v>
      </c>
      <c r="M22" s="358" t="s">
        <v>655</v>
      </c>
      <c r="N22" s="358"/>
      <c r="O22" s="358" t="s">
        <v>599</v>
      </c>
      <c r="P22" s="261"/>
      <c r="Q22" s="261"/>
      <c r="R22" s="261"/>
      <c r="S22" s="261"/>
      <c r="T22" s="261"/>
      <c r="U22" s="261"/>
      <c r="V22" s="261"/>
      <c r="W22" s="261"/>
      <c r="X22" s="261"/>
      <c r="Y22" s="261"/>
      <c r="Z22" s="261"/>
      <c r="AA22" s="261"/>
      <c r="AB22" s="261"/>
      <c r="AC22" s="261"/>
      <c r="AD22" s="261"/>
      <c r="AE22" s="261"/>
      <c r="AF22" s="261"/>
      <c r="AG22" s="261"/>
      <c r="AH22" s="261"/>
      <c r="AI22" s="261"/>
    </row>
    <row r="23" spans="2:35" s="89" customFormat="1" ht="15" x14ac:dyDescent="0.4">
      <c r="B23" s="358" t="e">
        <f>VLOOKUP(C23,[1]!Companies[#Data],3,FALSE)</f>
        <v>#REF!</v>
      </c>
      <c r="C23" s="358" t="s">
        <v>585</v>
      </c>
      <c r="D23" s="358" t="s">
        <v>569</v>
      </c>
      <c r="E23" s="358" t="s">
        <v>653</v>
      </c>
      <c r="F23" s="358" t="s">
        <v>655</v>
      </c>
      <c r="G23" s="358" t="s">
        <v>655</v>
      </c>
      <c r="H23" s="358" t="s">
        <v>564</v>
      </c>
      <c r="I23" s="358" t="s">
        <v>519</v>
      </c>
      <c r="J23" s="361">
        <v>3098210</v>
      </c>
      <c r="K23" s="358" t="s">
        <v>655</v>
      </c>
      <c r="L23" s="358" t="s">
        <v>655</v>
      </c>
      <c r="M23" s="358" t="s">
        <v>655</v>
      </c>
      <c r="N23" s="358"/>
      <c r="O23" s="358" t="s">
        <v>599</v>
      </c>
      <c r="P23" s="261"/>
      <c r="Q23" s="261"/>
      <c r="R23" s="261"/>
      <c r="S23" s="261"/>
      <c r="T23" s="261"/>
      <c r="U23" s="261"/>
      <c r="V23" s="261"/>
      <c r="W23" s="261"/>
      <c r="X23" s="261"/>
      <c r="Y23" s="261"/>
      <c r="Z23" s="261"/>
      <c r="AA23" s="261"/>
      <c r="AB23" s="261"/>
      <c r="AC23" s="261"/>
      <c r="AD23" s="261"/>
      <c r="AE23" s="261"/>
      <c r="AF23" s="261"/>
      <c r="AG23" s="261"/>
      <c r="AH23" s="261"/>
      <c r="AI23" s="261"/>
    </row>
    <row r="24" spans="2:35" s="89" customFormat="1" ht="15" x14ac:dyDescent="0.4">
      <c r="B24" s="358" t="e">
        <f>VLOOKUP(C24,[1]!Companies[#Data],3,FALSE)</f>
        <v>#REF!</v>
      </c>
      <c r="C24" s="358" t="s">
        <v>585</v>
      </c>
      <c r="D24" s="358" t="s">
        <v>569</v>
      </c>
      <c r="E24" s="358" t="s">
        <v>634</v>
      </c>
      <c r="F24" s="358" t="s">
        <v>655</v>
      </c>
      <c r="G24" s="358" t="s">
        <v>655</v>
      </c>
      <c r="H24" s="358" t="s">
        <v>564</v>
      </c>
      <c r="I24" s="358" t="s">
        <v>519</v>
      </c>
      <c r="J24" s="361">
        <v>2285000</v>
      </c>
      <c r="K24" s="358" t="s">
        <v>655</v>
      </c>
      <c r="L24" s="358" t="s">
        <v>655</v>
      </c>
      <c r="M24" s="358" t="s">
        <v>655</v>
      </c>
      <c r="N24" s="358"/>
      <c r="O24" s="358" t="s">
        <v>599</v>
      </c>
      <c r="P24" s="261"/>
      <c r="Q24" s="261"/>
      <c r="R24" s="261"/>
      <c r="S24" s="261"/>
      <c r="T24" s="261"/>
      <c r="U24" s="261"/>
      <c r="V24" s="261"/>
      <c r="W24" s="261"/>
      <c r="X24" s="261"/>
      <c r="Y24" s="261"/>
      <c r="Z24" s="261"/>
      <c r="AA24" s="261"/>
      <c r="AB24" s="261"/>
      <c r="AC24" s="261"/>
      <c r="AD24" s="261"/>
      <c r="AE24" s="261"/>
      <c r="AF24" s="261"/>
      <c r="AG24" s="261"/>
      <c r="AH24" s="261"/>
      <c r="AI24" s="261"/>
    </row>
    <row r="25" spans="2:35" s="89" customFormat="1" ht="15" x14ac:dyDescent="0.4">
      <c r="B25" s="358" t="e">
        <f>VLOOKUP(C25,[1]!Companies[#Data],3,FALSE)</f>
        <v>#REF!</v>
      </c>
      <c r="C25" s="358" t="s">
        <v>585</v>
      </c>
      <c r="D25" s="358" t="s">
        <v>568</v>
      </c>
      <c r="E25" s="358" t="s">
        <v>654</v>
      </c>
      <c r="F25" s="358" t="s">
        <v>655</v>
      </c>
      <c r="G25" s="358" t="s">
        <v>655</v>
      </c>
      <c r="H25" s="358" t="s">
        <v>564</v>
      </c>
      <c r="I25" s="358" t="s">
        <v>519</v>
      </c>
      <c r="J25" s="361">
        <v>1901383450.0000007</v>
      </c>
      <c r="K25" s="358" t="s">
        <v>655</v>
      </c>
      <c r="L25" s="358" t="s">
        <v>655</v>
      </c>
      <c r="M25" s="358" t="s">
        <v>655</v>
      </c>
      <c r="N25" s="358"/>
      <c r="O25" s="358" t="s">
        <v>599</v>
      </c>
      <c r="P25" s="261"/>
      <c r="Q25" s="261"/>
      <c r="R25" s="261"/>
      <c r="S25" s="261"/>
      <c r="T25" s="261"/>
      <c r="U25" s="261"/>
      <c r="V25" s="261"/>
      <c r="W25" s="261"/>
      <c r="X25" s="261"/>
      <c r="Y25" s="261"/>
      <c r="Z25" s="261"/>
      <c r="AA25" s="261"/>
      <c r="AB25" s="261"/>
      <c r="AC25" s="261"/>
      <c r="AD25" s="261"/>
      <c r="AE25" s="261"/>
      <c r="AF25" s="261"/>
      <c r="AG25" s="261"/>
      <c r="AH25" s="261"/>
      <c r="AI25" s="261"/>
    </row>
    <row r="26" spans="2:35" s="89" customFormat="1" ht="15" x14ac:dyDescent="0.4">
      <c r="B26" s="358" t="e">
        <f>VLOOKUP(C26,[1]!Companies[#Data],3,FALSE)</f>
        <v>#REF!</v>
      </c>
      <c r="C26" s="358" t="s">
        <v>585</v>
      </c>
      <c r="D26" s="358" t="s">
        <v>568</v>
      </c>
      <c r="E26" s="358" t="s">
        <v>602</v>
      </c>
      <c r="F26" s="358" t="s">
        <v>655</v>
      </c>
      <c r="G26" s="358" t="s">
        <v>655</v>
      </c>
      <c r="H26" s="358" t="s">
        <v>564</v>
      </c>
      <c r="I26" s="358" t="s">
        <v>519</v>
      </c>
      <c r="J26" s="361">
        <v>2307022440</v>
      </c>
      <c r="K26" s="358" t="s">
        <v>655</v>
      </c>
      <c r="L26" s="358" t="s">
        <v>655</v>
      </c>
      <c r="M26" s="358" t="s">
        <v>655</v>
      </c>
      <c r="N26" s="358"/>
      <c r="O26" s="358" t="s">
        <v>599</v>
      </c>
      <c r="P26" s="261"/>
      <c r="Q26" s="261"/>
      <c r="R26" s="261"/>
      <c r="S26" s="261"/>
      <c r="T26" s="261"/>
      <c r="U26" s="261"/>
      <c r="V26" s="261"/>
      <c r="W26" s="261"/>
      <c r="X26" s="261"/>
      <c r="Y26" s="261"/>
      <c r="Z26" s="261"/>
      <c r="AA26" s="261"/>
      <c r="AB26" s="261"/>
      <c r="AC26" s="261"/>
      <c r="AD26" s="261"/>
      <c r="AE26" s="261"/>
      <c r="AF26" s="261"/>
      <c r="AG26" s="261"/>
      <c r="AH26" s="261"/>
      <c r="AI26" s="261"/>
    </row>
    <row r="27" spans="2:35" s="89" customFormat="1" ht="15" x14ac:dyDescent="0.4">
      <c r="B27" s="358" t="e">
        <f>VLOOKUP(C27,[1]!Companies[#Data],3,FALSE)</f>
        <v>#REF!</v>
      </c>
      <c r="C27" s="358" t="s">
        <v>585</v>
      </c>
      <c r="D27" s="358" t="s">
        <v>568</v>
      </c>
      <c r="E27" s="358" t="s">
        <v>641</v>
      </c>
      <c r="F27" s="358" t="s">
        <v>655</v>
      </c>
      <c r="G27" s="358" t="s">
        <v>655</v>
      </c>
      <c r="H27" s="358" t="s">
        <v>564</v>
      </c>
      <c r="I27" s="358" t="s">
        <v>519</v>
      </c>
      <c r="J27" s="361">
        <v>203685211</v>
      </c>
      <c r="K27" s="358" t="s">
        <v>655</v>
      </c>
      <c r="L27" s="358" t="s">
        <v>655</v>
      </c>
      <c r="M27" s="358" t="s">
        <v>655</v>
      </c>
      <c r="N27" s="358"/>
      <c r="O27" s="358" t="s">
        <v>599</v>
      </c>
      <c r="P27" s="261"/>
      <c r="Q27" s="261"/>
      <c r="R27" s="261"/>
      <c r="S27" s="261"/>
      <c r="T27" s="261"/>
      <c r="U27" s="261"/>
      <c r="V27" s="261"/>
      <c r="W27" s="261"/>
      <c r="X27" s="261"/>
      <c r="Y27" s="261"/>
      <c r="Z27" s="261"/>
      <c r="AA27" s="261"/>
      <c r="AB27" s="261"/>
      <c r="AC27" s="261"/>
      <c r="AD27" s="261"/>
      <c r="AE27" s="261"/>
      <c r="AF27" s="261"/>
      <c r="AG27" s="261"/>
      <c r="AH27" s="261"/>
      <c r="AI27" s="261"/>
    </row>
    <row r="28" spans="2:35" s="89" customFormat="1" ht="15" x14ac:dyDescent="0.4">
      <c r="B28" s="358" t="e">
        <f>VLOOKUP(C28,[1]!Companies[#Data],3,FALSE)</f>
        <v>#REF!</v>
      </c>
      <c r="C28" s="358" t="s">
        <v>585</v>
      </c>
      <c r="D28" s="358" t="s">
        <v>573</v>
      </c>
      <c r="E28" s="358" t="s">
        <v>636</v>
      </c>
      <c r="F28" s="358" t="s">
        <v>655</v>
      </c>
      <c r="G28" s="358" t="s">
        <v>655</v>
      </c>
      <c r="H28" s="358" t="s">
        <v>564</v>
      </c>
      <c r="I28" s="358" t="s">
        <v>519</v>
      </c>
      <c r="J28" s="361">
        <v>456546072</v>
      </c>
      <c r="K28" s="358" t="s">
        <v>655</v>
      </c>
      <c r="L28" s="358" t="s">
        <v>655</v>
      </c>
      <c r="M28" s="358" t="s">
        <v>655</v>
      </c>
      <c r="N28" s="358"/>
      <c r="O28" s="358" t="s">
        <v>599</v>
      </c>
      <c r="P28" s="261"/>
      <c r="Q28" s="261"/>
      <c r="R28" s="261"/>
      <c r="S28" s="261"/>
      <c r="T28" s="261"/>
      <c r="U28" s="261"/>
      <c r="V28" s="261"/>
      <c r="W28" s="261"/>
      <c r="X28" s="261"/>
      <c r="Y28" s="261"/>
      <c r="Z28" s="261"/>
      <c r="AA28" s="261"/>
      <c r="AB28" s="261"/>
      <c r="AC28" s="261"/>
      <c r="AD28" s="261"/>
      <c r="AE28" s="261"/>
      <c r="AF28" s="261"/>
      <c r="AG28" s="261"/>
      <c r="AH28" s="261"/>
      <c r="AI28" s="261"/>
    </row>
    <row r="29" spans="2:35" s="89" customFormat="1" ht="15" x14ac:dyDescent="0.4">
      <c r="B29" s="358" t="e">
        <f>VLOOKUP(C29,[1]!Companies[#Data],3,FALSE)</f>
        <v>#REF!</v>
      </c>
      <c r="C29" s="358" t="s">
        <v>585</v>
      </c>
      <c r="D29" s="358" t="s">
        <v>572</v>
      </c>
      <c r="E29" s="358" t="s">
        <v>620</v>
      </c>
      <c r="F29" s="358" t="s">
        <v>655</v>
      </c>
      <c r="G29" s="358" t="s">
        <v>655</v>
      </c>
      <c r="H29" s="358" t="s">
        <v>564</v>
      </c>
      <c r="I29" s="358" t="s">
        <v>519</v>
      </c>
      <c r="J29" s="361">
        <v>8430062</v>
      </c>
      <c r="K29" s="358" t="s">
        <v>655</v>
      </c>
      <c r="L29" s="358" t="s">
        <v>655</v>
      </c>
      <c r="M29" s="358" t="s">
        <v>655</v>
      </c>
      <c r="N29" s="358"/>
      <c r="O29" s="358" t="s">
        <v>599</v>
      </c>
      <c r="P29" s="261"/>
      <c r="Q29" s="261"/>
      <c r="R29" s="261"/>
      <c r="S29" s="261"/>
      <c r="T29" s="261"/>
      <c r="U29" s="261"/>
      <c r="V29" s="261"/>
      <c r="W29" s="261"/>
      <c r="X29" s="261"/>
      <c r="Y29" s="261"/>
      <c r="Z29" s="261"/>
      <c r="AA29" s="261"/>
      <c r="AB29" s="261"/>
      <c r="AC29" s="261"/>
      <c r="AD29" s="261"/>
      <c r="AE29" s="261"/>
      <c r="AF29" s="261"/>
      <c r="AG29" s="261"/>
      <c r="AH29" s="261"/>
      <c r="AI29" s="261"/>
    </row>
    <row r="30" spans="2:35" s="89" customFormat="1" ht="15" x14ac:dyDescent="0.4">
      <c r="B30" s="358" t="e">
        <f>VLOOKUP(C30,[1]!Companies[#Data],3,FALSE)</f>
        <v>#REF!</v>
      </c>
      <c r="C30" s="358" t="s">
        <v>585</v>
      </c>
      <c r="D30" s="358" t="s">
        <v>567</v>
      </c>
      <c r="E30" s="358" t="s">
        <v>609</v>
      </c>
      <c r="F30" s="358" t="s">
        <v>655</v>
      </c>
      <c r="G30" s="358" t="s">
        <v>655</v>
      </c>
      <c r="H30" s="358" t="s">
        <v>564</v>
      </c>
      <c r="I30" s="358" t="s">
        <v>519</v>
      </c>
      <c r="J30" s="361">
        <v>388452992</v>
      </c>
      <c r="K30" s="358" t="s">
        <v>655</v>
      </c>
      <c r="L30" s="358" t="s">
        <v>655</v>
      </c>
      <c r="M30" s="358" t="s">
        <v>655</v>
      </c>
      <c r="N30" s="358"/>
      <c r="O30" s="358" t="s">
        <v>599</v>
      </c>
      <c r="P30" s="261"/>
      <c r="Q30" s="261"/>
      <c r="R30" s="261"/>
      <c r="S30" s="261"/>
      <c r="T30" s="261"/>
      <c r="U30" s="261"/>
      <c r="V30" s="261"/>
      <c r="W30" s="261"/>
      <c r="X30" s="261"/>
      <c r="Y30" s="261"/>
      <c r="Z30" s="261"/>
      <c r="AA30" s="261"/>
      <c r="AB30" s="261"/>
      <c r="AC30" s="261"/>
      <c r="AD30" s="261"/>
      <c r="AE30" s="261"/>
      <c r="AF30" s="261"/>
      <c r="AG30" s="261"/>
      <c r="AH30" s="261"/>
      <c r="AI30" s="261"/>
    </row>
    <row r="31" spans="2:35" s="89" customFormat="1" ht="15" x14ac:dyDescent="0.4">
      <c r="B31" s="358" t="e">
        <f>VLOOKUP(C31,[1]!Companies[#Data],3,FALSE)</f>
        <v>#REF!</v>
      </c>
      <c r="C31" s="358" t="s">
        <v>586</v>
      </c>
      <c r="D31" s="261" t="s">
        <v>571</v>
      </c>
      <c r="E31" s="358" t="s">
        <v>642</v>
      </c>
      <c r="F31" s="358" t="s">
        <v>655</v>
      </c>
      <c r="G31" s="358" t="s">
        <v>655</v>
      </c>
      <c r="H31" s="358" t="s">
        <v>564</v>
      </c>
      <c r="I31" s="358" t="s">
        <v>519</v>
      </c>
      <c r="J31" s="361">
        <v>3825000</v>
      </c>
      <c r="K31" s="358" t="s">
        <v>655</v>
      </c>
      <c r="L31" s="358" t="s">
        <v>655</v>
      </c>
      <c r="M31" s="358" t="s">
        <v>655</v>
      </c>
      <c r="N31" s="358"/>
      <c r="O31" s="358" t="s">
        <v>599</v>
      </c>
      <c r="P31" s="261"/>
      <c r="Q31" s="261"/>
      <c r="R31" s="261"/>
      <c r="S31" s="261"/>
      <c r="T31" s="261"/>
      <c r="U31" s="261"/>
      <c r="V31" s="261"/>
      <c r="W31" s="261"/>
      <c r="X31" s="261"/>
      <c r="Y31" s="261"/>
      <c r="Z31" s="261"/>
      <c r="AA31" s="261"/>
      <c r="AB31" s="261"/>
      <c r="AC31" s="261"/>
      <c r="AD31" s="261"/>
      <c r="AE31" s="261"/>
      <c r="AF31" s="261"/>
      <c r="AG31" s="261"/>
      <c r="AH31" s="261"/>
      <c r="AI31" s="261"/>
    </row>
    <row r="32" spans="2:35" s="89" customFormat="1" ht="15" x14ac:dyDescent="0.4">
      <c r="B32" s="358" t="e">
        <f>VLOOKUP(C32,[1]!Companies[#Data],3,FALSE)</f>
        <v>#REF!</v>
      </c>
      <c r="C32" s="358" t="s">
        <v>586</v>
      </c>
      <c r="D32" s="261" t="s">
        <v>571</v>
      </c>
      <c r="E32" s="358" t="s">
        <v>643</v>
      </c>
      <c r="F32" s="358" t="s">
        <v>655</v>
      </c>
      <c r="G32" s="358" t="s">
        <v>655</v>
      </c>
      <c r="H32" s="358" t="s">
        <v>564</v>
      </c>
      <c r="I32" s="358" t="s">
        <v>519</v>
      </c>
      <c r="J32" s="361">
        <v>546579476</v>
      </c>
      <c r="K32" s="358" t="s">
        <v>655</v>
      </c>
      <c r="L32" s="358" t="s">
        <v>655</v>
      </c>
      <c r="M32" s="358" t="s">
        <v>655</v>
      </c>
      <c r="N32" s="358"/>
      <c r="O32" s="358" t="s">
        <v>599</v>
      </c>
      <c r="P32" s="261"/>
      <c r="Q32" s="261"/>
      <c r="R32" s="261"/>
      <c r="S32" s="261"/>
      <c r="T32" s="261"/>
      <c r="U32" s="261"/>
      <c r="V32" s="261"/>
      <c r="W32" s="261"/>
      <c r="X32" s="261"/>
      <c r="Y32" s="261"/>
      <c r="Z32" s="261"/>
      <c r="AA32" s="261"/>
      <c r="AB32" s="261"/>
      <c r="AC32" s="261"/>
      <c r="AD32" s="261"/>
      <c r="AE32" s="261"/>
      <c r="AF32" s="261"/>
      <c r="AG32" s="261"/>
      <c r="AH32" s="261"/>
      <c r="AI32" s="261"/>
    </row>
    <row r="33" spans="2:35" s="89" customFormat="1" ht="15" x14ac:dyDescent="0.4">
      <c r="B33" s="358" t="e">
        <f>VLOOKUP(C33,[1]!Companies[#Data],3,FALSE)</f>
        <v>#REF!</v>
      </c>
      <c r="C33" s="358" t="s">
        <v>586</v>
      </c>
      <c r="D33" s="358" t="s">
        <v>569</v>
      </c>
      <c r="E33" s="358" t="s">
        <v>644</v>
      </c>
      <c r="F33" s="358" t="s">
        <v>655</v>
      </c>
      <c r="G33" s="358" t="s">
        <v>655</v>
      </c>
      <c r="H33" s="358" t="s">
        <v>564</v>
      </c>
      <c r="I33" s="358" t="s">
        <v>519</v>
      </c>
      <c r="J33" s="361">
        <v>1254526900</v>
      </c>
      <c r="K33" s="358" t="s">
        <v>655</v>
      </c>
      <c r="L33" s="358" t="s">
        <v>655</v>
      </c>
      <c r="M33" s="358" t="s">
        <v>655</v>
      </c>
      <c r="N33" s="358"/>
      <c r="O33" s="358" t="s">
        <v>599</v>
      </c>
      <c r="P33" s="261"/>
      <c r="Q33" s="261"/>
      <c r="R33" s="261"/>
      <c r="S33" s="261"/>
      <c r="T33" s="261"/>
      <c r="U33" s="261"/>
      <c r="V33" s="261"/>
      <c r="W33" s="261"/>
      <c r="X33" s="261"/>
      <c r="Y33" s="261"/>
      <c r="Z33" s="261"/>
      <c r="AA33" s="261"/>
      <c r="AB33" s="261"/>
      <c r="AC33" s="261"/>
      <c r="AD33" s="261"/>
      <c r="AE33" s="261"/>
      <c r="AF33" s="261"/>
      <c r="AG33" s="261"/>
      <c r="AH33" s="261"/>
      <c r="AI33" s="261"/>
    </row>
    <row r="34" spans="2:35" s="89" customFormat="1" ht="15" x14ac:dyDescent="0.4">
      <c r="B34" s="358" t="e">
        <f>VLOOKUP(C34,[1]!Companies[#Data],3,FALSE)</f>
        <v>#REF!</v>
      </c>
      <c r="C34" s="358" t="s">
        <v>586</v>
      </c>
      <c r="D34" s="358" t="s">
        <v>569</v>
      </c>
      <c r="E34" s="358" t="s">
        <v>647</v>
      </c>
      <c r="F34" s="358" t="s">
        <v>655</v>
      </c>
      <c r="G34" s="358" t="s">
        <v>655</v>
      </c>
      <c r="H34" s="358" t="s">
        <v>564</v>
      </c>
      <c r="I34" s="358" t="s">
        <v>519</v>
      </c>
      <c r="J34" s="361">
        <v>45156656</v>
      </c>
      <c r="K34" s="358" t="s">
        <v>655</v>
      </c>
      <c r="L34" s="358" t="s">
        <v>655</v>
      </c>
      <c r="M34" s="358" t="s">
        <v>655</v>
      </c>
      <c r="N34" s="358"/>
      <c r="O34" s="358" t="s">
        <v>599</v>
      </c>
      <c r="P34" s="261"/>
      <c r="Q34" s="261"/>
      <c r="R34" s="261"/>
      <c r="S34" s="261"/>
      <c r="T34" s="261"/>
      <c r="U34" s="261"/>
      <c r="V34" s="261"/>
      <c r="W34" s="261"/>
      <c r="X34" s="261"/>
      <c r="Y34" s="261"/>
      <c r="Z34" s="261"/>
      <c r="AA34" s="261"/>
      <c r="AB34" s="261"/>
      <c r="AC34" s="261"/>
      <c r="AD34" s="261"/>
      <c r="AE34" s="261"/>
      <c r="AF34" s="261"/>
      <c r="AG34" s="261"/>
      <c r="AH34" s="261"/>
      <c r="AI34" s="261"/>
    </row>
    <row r="35" spans="2:35" s="89" customFormat="1" ht="15" x14ac:dyDescent="0.4">
      <c r="B35" s="358" t="e">
        <f>VLOOKUP(C35,[1]!Companies[#Data],3,FALSE)</f>
        <v>#REF!</v>
      </c>
      <c r="C35" s="358" t="s">
        <v>586</v>
      </c>
      <c r="D35" s="358" t="s">
        <v>569</v>
      </c>
      <c r="E35" s="358" t="s">
        <v>648</v>
      </c>
      <c r="F35" s="358" t="s">
        <v>655</v>
      </c>
      <c r="G35" s="358" t="s">
        <v>655</v>
      </c>
      <c r="H35" s="358" t="s">
        <v>564</v>
      </c>
      <c r="I35" s="358" t="s">
        <v>519</v>
      </c>
      <c r="J35" s="361">
        <v>7224982</v>
      </c>
      <c r="K35" s="358" t="s">
        <v>655</v>
      </c>
      <c r="L35" s="358" t="s">
        <v>655</v>
      </c>
      <c r="M35" s="358" t="s">
        <v>655</v>
      </c>
      <c r="N35" s="358"/>
      <c r="O35" s="358" t="s">
        <v>599</v>
      </c>
      <c r="P35" s="261"/>
      <c r="Q35" s="261"/>
      <c r="R35" s="261"/>
      <c r="S35" s="261"/>
      <c r="T35" s="261"/>
      <c r="U35" s="261"/>
      <c r="V35" s="261"/>
      <c r="W35" s="261"/>
      <c r="X35" s="261"/>
      <c r="Y35" s="261"/>
      <c r="Z35" s="261"/>
      <c r="AA35" s="261"/>
      <c r="AB35" s="261"/>
      <c r="AC35" s="261"/>
      <c r="AD35" s="261"/>
      <c r="AE35" s="261"/>
      <c r="AF35" s="261"/>
      <c r="AG35" s="261"/>
      <c r="AH35" s="261"/>
      <c r="AI35" s="261"/>
    </row>
    <row r="36" spans="2:35" s="89" customFormat="1" ht="15" x14ac:dyDescent="0.4">
      <c r="B36" s="358" t="e">
        <f>VLOOKUP(C36,[1]!Companies[#Data],3,FALSE)</f>
        <v>#REF!</v>
      </c>
      <c r="C36" s="358" t="s">
        <v>586</v>
      </c>
      <c r="D36" s="358" t="s">
        <v>569</v>
      </c>
      <c r="E36" s="358" t="s">
        <v>638</v>
      </c>
      <c r="F36" s="358" t="s">
        <v>655</v>
      </c>
      <c r="G36" s="358" t="s">
        <v>655</v>
      </c>
      <c r="H36" s="358" t="s">
        <v>564</v>
      </c>
      <c r="I36" s="358" t="s">
        <v>519</v>
      </c>
      <c r="J36" s="361">
        <v>13748246</v>
      </c>
      <c r="K36" s="358" t="s">
        <v>655</v>
      </c>
      <c r="L36" s="358" t="s">
        <v>655</v>
      </c>
      <c r="M36" s="358" t="s">
        <v>655</v>
      </c>
      <c r="N36" s="358"/>
      <c r="O36" s="358" t="s">
        <v>599</v>
      </c>
      <c r="P36" s="261"/>
      <c r="Q36" s="261"/>
      <c r="R36" s="261"/>
      <c r="S36" s="261"/>
      <c r="T36" s="261"/>
      <c r="U36" s="261"/>
      <c r="V36" s="261"/>
      <c r="W36" s="261"/>
      <c r="X36" s="261"/>
      <c r="Y36" s="261"/>
      <c r="Z36" s="261"/>
      <c r="AA36" s="261"/>
      <c r="AB36" s="261"/>
      <c r="AC36" s="261"/>
      <c r="AD36" s="261"/>
      <c r="AE36" s="261"/>
      <c r="AF36" s="261"/>
      <c r="AG36" s="261"/>
      <c r="AH36" s="261"/>
      <c r="AI36" s="261"/>
    </row>
    <row r="37" spans="2:35" s="89" customFormat="1" ht="15" x14ac:dyDescent="0.4">
      <c r="B37" s="358" t="e">
        <f>VLOOKUP(C37,[1]!Companies[#Data],3,FALSE)</f>
        <v>#REF!</v>
      </c>
      <c r="C37" s="358" t="s">
        <v>586</v>
      </c>
      <c r="D37" s="358" t="s">
        <v>569</v>
      </c>
      <c r="E37" s="358" t="s">
        <v>650</v>
      </c>
      <c r="F37" s="358" t="s">
        <v>655</v>
      </c>
      <c r="G37" s="358" t="s">
        <v>655</v>
      </c>
      <c r="H37" s="358" t="s">
        <v>564</v>
      </c>
      <c r="I37" s="358" t="s">
        <v>519</v>
      </c>
      <c r="J37" s="361">
        <v>216960881</v>
      </c>
      <c r="K37" s="358" t="s">
        <v>655</v>
      </c>
      <c r="L37" s="358" t="s">
        <v>655</v>
      </c>
      <c r="M37" s="358" t="s">
        <v>655</v>
      </c>
      <c r="N37" s="358"/>
      <c r="O37" s="358" t="s">
        <v>599</v>
      </c>
      <c r="P37" s="261"/>
      <c r="Q37" s="261"/>
      <c r="R37" s="261"/>
      <c r="S37" s="261"/>
      <c r="T37" s="261"/>
      <c r="U37" s="261"/>
      <c r="V37" s="261"/>
      <c r="W37" s="261"/>
      <c r="X37" s="261"/>
      <c r="Y37" s="261"/>
      <c r="Z37" s="261"/>
      <c r="AA37" s="261"/>
      <c r="AB37" s="261"/>
      <c r="AC37" s="261"/>
      <c r="AD37" s="261"/>
      <c r="AE37" s="261"/>
      <c r="AF37" s="261"/>
      <c r="AG37" s="261"/>
      <c r="AH37" s="261"/>
      <c r="AI37" s="261"/>
    </row>
    <row r="38" spans="2:35" s="89" customFormat="1" ht="15" x14ac:dyDescent="0.4">
      <c r="B38" s="358" t="e">
        <f>VLOOKUP(C38,[1]!Companies[#Data],3,FALSE)</f>
        <v>#REF!</v>
      </c>
      <c r="C38" s="358" t="s">
        <v>586</v>
      </c>
      <c r="D38" s="358" t="s">
        <v>569</v>
      </c>
      <c r="E38" s="358" t="s">
        <v>651</v>
      </c>
      <c r="F38" s="358" t="s">
        <v>655</v>
      </c>
      <c r="G38" s="358" t="s">
        <v>655</v>
      </c>
      <c r="H38" s="358" t="s">
        <v>564</v>
      </c>
      <c r="I38" s="358" t="s">
        <v>519</v>
      </c>
      <c r="J38" s="361">
        <v>2405475</v>
      </c>
      <c r="K38" s="358" t="s">
        <v>655</v>
      </c>
      <c r="L38" s="358" t="s">
        <v>655</v>
      </c>
      <c r="M38" s="358" t="s">
        <v>655</v>
      </c>
      <c r="N38" s="358"/>
      <c r="O38" s="358" t="s">
        <v>599</v>
      </c>
      <c r="P38" s="261"/>
      <c r="Q38" s="261"/>
      <c r="R38" s="261"/>
      <c r="S38" s="261"/>
      <c r="T38" s="261"/>
      <c r="U38" s="261"/>
      <c r="V38" s="261"/>
      <c r="W38" s="261"/>
      <c r="X38" s="261"/>
      <c r="Y38" s="261"/>
      <c r="Z38" s="261"/>
      <c r="AA38" s="261"/>
      <c r="AB38" s="261"/>
      <c r="AC38" s="261"/>
      <c r="AD38" s="261"/>
      <c r="AE38" s="261"/>
      <c r="AF38" s="261"/>
      <c r="AG38" s="261"/>
      <c r="AH38" s="261"/>
      <c r="AI38" s="261"/>
    </row>
    <row r="39" spans="2:35" s="89" customFormat="1" ht="15" x14ac:dyDescent="0.4">
      <c r="B39" s="358" t="e">
        <f>VLOOKUP(C39,[1]!Companies[#Data],3,FALSE)</f>
        <v>#REF!</v>
      </c>
      <c r="C39" s="358" t="s">
        <v>586</v>
      </c>
      <c r="D39" s="358" t="s">
        <v>569</v>
      </c>
      <c r="E39" s="358" t="s">
        <v>653</v>
      </c>
      <c r="F39" s="358" t="s">
        <v>655</v>
      </c>
      <c r="G39" s="358" t="s">
        <v>655</v>
      </c>
      <c r="H39" s="358" t="s">
        <v>564</v>
      </c>
      <c r="I39" s="358" t="s">
        <v>519</v>
      </c>
      <c r="J39" s="361">
        <v>180000</v>
      </c>
      <c r="K39" s="358" t="s">
        <v>655</v>
      </c>
      <c r="L39" s="358" t="s">
        <v>655</v>
      </c>
      <c r="M39" s="358" t="s">
        <v>655</v>
      </c>
      <c r="N39" s="358"/>
      <c r="O39" s="358" t="s">
        <v>599</v>
      </c>
      <c r="P39" s="261"/>
      <c r="Q39" s="261"/>
      <c r="R39" s="261"/>
      <c r="S39" s="261"/>
      <c r="T39" s="261"/>
      <c r="U39" s="261"/>
      <c r="V39" s="261"/>
      <c r="W39" s="261"/>
      <c r="X39" s="261"/>
      <c r="Y39" s="261"/>
      <c r="Z39" s="261"/>
      <c r="AA39" s="261"/>
      <c r="AB39" s="261"/>
      <c r="AC39" s="261"/>
      <c r="AD39" s="261"/>
      <c r="AE39" s="261"/>
      <c r="AF39" s="261"/>
      <c r="AG39" s="261"/>
      <c r="AH39" s="261"/>
      <c r="AI39" s="261"/>
    </row>
    <row r="40" spans="2:35" s="89" customFormat="1" ht="15" x14ac:dyDescent="0.4">
      <c r="B40" s="358" t="e">
        <f>VLOOKUP(C40,[1]!Companies[#Data],3,FALSE)</f>
        <v>#REF!</v>
      </c>
      <c r="C40" s="358" t="s">
        <v>586</v>
      </c>
      <c r="D40" s="358" t="s">
        <v>569</v>
      </c>
      <c r="E40" s="358" t="s">
        <v>634</v>
      </c>
      <c r="F40" s="358" t="s">
        <v>655</v>
      </c>
      <c r="G40" s="358" t="s">
        <v>655</v>
      </c>
      <c r="H40" s="358" t="s">
        <v>564</v>
      </c>
      <c r="I40" s="358" t="s">
        <v>519</v>
      </c>
      <c r="J40" s="361">
        <v>670000</v>
      </c>
      <c r="K40" s="358" t="s">
        <v>655</v>
      </c>
      <c r="L40" s="358" t="s">
        <v>655</v>
      </c>
      <c r="M40" s="358" t="s">
        <v>655</v>
      </c>
      <c r="N40" s="358"/>
      <c r="O40" s="358" t="s">
        <v>599</v>
      </c>
      <c r="P40" s="261"/>
      <c r="Q40" s="261"/>
      <c r="R40" s="261"/>
      <c r="S40" s="261"/>
      <c r="T40" s="261"/>
      <c r="U40" s="261"/>
      <c r="V40" s="261"/>
      <c r="W40" s="261"/>
      <c r="X40" s="261"/>
      <c r="Y40" s="261"/>
      <c r="Z40" s="261"/>
      <c r="AA40" s="261"/>
      <c r="AB40" s="261"/>
      <c r="AC40" s="261"/>
      <c r="AD40" s="261"/>
      <c r="AE40" s="261"/>
      <c r="AF40" s="261"/>
      <c r="AG40" s="261"/>
      <c r="AH40" s="261"/>
      <c r="AI40" s="261"/>
    </row>
    <row r="41" spans="2:35" s="89" customFormat="1" ht="15" x14ac:dyDescent="0.4">
      <c r="B41" s="358" t="e">
        <f>VLOOKUP(C41,[1]!Companies[#Data],3,FALSE)</f>
        <v>#REF!</v>
      </c>
      <c r="C41" s="358" t="s">
        <v>586</v>
      </c>
      <c r="D41" s="358" t="s">
        <v>568</v>
      </c>
      <c r="E41" s="358" t="s">
        <v>654</v>
      </c>
      <c r="F41" s="358" t="s">
        <v>655</v>
      </c>
      <c r="G41" s="358" t="s">
        <v>655</v>
      </c>
      <c r="H41" s="358" t="s">
        <v>564</v>
      </c>
      <c r="I41" s="358" t="s">
        <v>519</v>
      </c>
      <c r="J41" s="361">
        <v>9880948.9999999981</v>
      </c>
      <c r="K41" s="358" t="s">
        <v>655</v>
      </c>
      <c r="L41" s="358" t="s">
        <v>655</v>
      </c>
      <c r="M41" s="358" t="s">
        <v>655</v>
      </c>
      <c r="N41" s="358"/>
      <c r="O41" s="358" t="s">
        <v>599</v>
      </c>
      <c r="P41" s="261"/>
      <c r="Q41" s="261"/>
      <c r="R41" s="261"/>
      <c r="S41" s="261"/>
      <c r="T41" s="261"/>
      <c r="U41" s="261"/>
      <c r="V41" s="261"/>
      <c r="W41" s="261"/>
      <c r="X41" s="261"/>
      <c r="Y41" s="261"/>
      <c r="Z41" s="261"/>
      <c r="AA41" s="261"/>
      <c r="AB41" s="261"/>
      <c r="AC41" s="261"/>
      <c r="AD41" s="261"/>
      <c r="AE41" s="261"/>
      <c r="AF41" s="261"/>
      <c r="AG41" s="261"/>
      <c r="AH41" s="261"/>
      <c r="AI41" s="261"/>
    </row>
    <row r="42" spans="2:35" s="89" customFormat="1" ht="15" x14ac:dyDescent="0.4">
      <c r="B42" s="358" t="e">
        <f>VLOOKUP(C42,[1]!Companies[#Data],3,FALSE)</f>
        <v>#REF!</v>
      </c>
      <c r="C42" s="358" t="s">
        <v>586</v>
      </c>
      <c r="D42" s="358" t="s">
        <v>568</v>
      </c>
      <c r="E42" s="358" t="s">
        <v>641</v>
      </c>
      <c r="F42" s="358" t="s">
        <v>655</v>
      </c>
      <c r="G42" s="358" t="s">
        <v>655</v>
      </c>
      <c r="H42" s="358" t="s">
        <v>564</v>
      </c>
      <c r="I42" s="358" t="s">
        <v>519</v>
      </c>
      <c r="J42" s="361">
        <v>18874</v>
      </c>
      <c r="K42" s="358" t="s">
        <v>655</v>
      </c>
      <c r="L42" s="358" t="s">
        <v>655</v>
      </c>
      <c r="M42" s="358" t="s">
        <v>655</v>
      </c>
      <c r="N42" s="358"/>
      <c r="O42" s="358" t="s">
        <v>599</v>
      </c>
      <c r="P42" s="261"/>
      <c r="Q42" s="261"/>
      <c r="R42" s="261"/>
      <c r="S42" s="261"/>
      <c r="T42" s="261"/>
      <c r="U42" s="261"/>
      <c r="V42" s="261"/>
      <c r="W42" s="261"/>
      <c r="X42" s="261"/>
      <c r="Y42" s="261"/>
      <c r="Z42" s="261"/>
      <c r="AA42" s="261"/>
      <c r="AB42" s="261"/>
      <c r="AC42" s="261"/>
      <c r="AD42" s="261"/>
      <c r="AE42" s="261"/>
      <c r="AF42" s="261"/>
      <c r="AG42" s="261"/>
      <c r="AH42" s="261"/>
      <c r="AI42" s="261"/>
    </row>
    <row r="43" spans="2:35" s="89" customFormat="1" ht="15" x14ac:dyDescent="0.4">
      <c r="B43" s="358" t="e">
        <f>VLOOKUP(C43,[1]!Companies[#Data],3,FALSE)</f>
        <v>#REF!</v>
      </c>
      <c r="C43" s="358" t="s">
        <v>586</v>
      </c>
      <c r="D43" s="358" t="s">
        <v>567</v>
      </c>
      <c r="E43" s="358" t="s">
        <v>609</v>
      </c>
      <c r="F43" s="358" t="s">
        <v>655</v>
      </c>
      <c r="G43" s="358" t="s">
        <v>655</v>
      </c>
      <c r="H43" s="358" t="s">
        <v>564</v>
      </c>
      <c r="I43" s="358" t="s">
        <v>519</v>
      </c>
      <c r="J43" s="361">
        <v>177383303</v>
      </c>
      <c r="K43" s="358" t="s">
        <v>655</v>
      </c>
      <c r="L43" s="358" t="s">
        <v>655</v>
      </c>
      <c r="M43" s="358" t="s">
        <v>655</v>
      </c>
      <c r="N43" s="358"/>
      <c r="O43" s="358" t="s">
        <v>599</v>
      </c>
      <c r="P43" s="261"/>
      <c r="Q43" s="261"/>
      <c r="R43" s="261"/>
      <c r="S43" s="261"/>
      <c r="T43" s="261"/>
      <c r="U43" s="261"/>
      <c r="V43" s="261"/>
      <c r="W43" s="261"/>
      <c r="X43" s="261"/>
      <c r="Y43" s="261"/>
      <c r="Z43" s="261"/>
      <c r="AA43" s="261"/>
      <c r="AB43" s="261"/>
      <c r="AC43" s="261"/>
      <c r="AD43" s="261"/>
      <c r="AE43" s="261"/>
      <c r="AF43" s="261"/>
      <c r="AG43" s="261"/>
      <c r="AH43" s="261"/>
      <c r="AI43" s="261"/>
    </row>
    <row r="44" spans="2:35" s="89" customFormat="1" ht="15" x14ac:dyDescent="0.4">
      <c r="B44" s="358" t="e">
        <f>VLOOKUP(C44,[1]!Companies[#Data],3,FALSE)</f>
        <v>#REF!</v>
      </c>
      <c r="C44" s="358" t="s">
        <v>587</v>
      </c>
      <c r="D44" s="358" t="s">
        <v>569</v>
      </c>
      <c r="E44" s="358" t="s">
        <v>644</v>
      </c>
      <c r="F44" s="358" t="s">
        <v>655</v>
      </c>
      <c r="G44" s="358" t="s">
        <v>655</v>
      </c>
      <c r="H44" s="358" t="s">
        <v>564</v>
      </c>
      <c r="I44" s="358" t="s">
        <v>519</v>
      </c>
      <c r="J44" s="361">
        <v>352002828</v>
      </c>
      <c r="K44" s="358" t="s">
        <v>655</v>
      </c>
      <c r="L44" s="358" t="s">
        <v>655</v>
      </c>
      <c r="M44" s="358" t="s">
        <v>655</v>
      </c>
      <c r="N44" s="358"/>
      <c r="O44" s="358" t="s">
        <v>599</v>
      </c>
      <c r="P44" s="261"/>
      <c r="Q44" s="261"/>
      <c r="R44" s="261"/>
      <c r="S44" s="261"/>
      <c r="T44" s="261"/>
      <c r="U44" s="261"/>
      <c r="V44" s="261"/>
      <c r="W44" s="261"/>
      <c r="X44" s="261"/>
      <c r="Y44" s="261"/>
      <c r="Z44" s="261"/>
      <c r="AA44" s="261"/>
      <c r="AB44" s="261"/>
      <c r="AC44" s="261"/>
      <c r="AD44" s="261"/>
      <c r="AE44" s="261"/>
      <c r="AF44" s="261"/>
      <c r="AG44" s="261"/>
      <c r="AH44" s="261"/>
      <c r="AI44" s="261"/>
    </row>
    <row r="45" spans="2:35" s="89" customFormat="1" ht="15" x14ac:dyDescent="0.4">
      <c r="B45" s="358" t="e">
        <f>VLOOKUP(C45,[1]!Companies[#Data],3,FALSE)</f>
        <v>#REF!</v>
      </c>
      <c r="C45" s="358" t="s">
        <v>587</v>
      </c>
      <c r="D45" s="358" t="s">
        <v>569</v>
      </c>
      <c r="E45" s="358" t="s">
        <v>647</v>
      </c>
      <c r="F45" s="358" t="s">
        <v>655</v>
      </c>
      <c r="G45" s="358" t="s">
        <v>655</v>
      </c>
      <c r="H45" s="358" t="s">
        <v>564</v>
      </c>
      <c r="I45" s="358" t="s">
        <v>519</v>
      </c>
      <c r="J45" s="361">
        <v>316194640</v>
      </c>
      <c r="K45" s="358" t="s">
        <v>655</v>
      </c>
      <c r="L45" s="358" t="s">
        <v>655</v>
      </c>
      <c r="M45" s="358" t="s">
        <v>655</v>
      </c>
      <c r="N45" s="358"/>
      <c r="O45" s="358" t="s">
        <v>599</v>
      </c>
      <c r="P45" s="261"/>
      <c r="Q45" s="261"/>
      <c r="R45" s="261"/>
      <c r="S45" s="261"/>
      <c r="T45" s="261"/>
      <c r="U45" s="261"/>
      <c r="V45" s="261"/>
      <c r="W45" s="261"/>
      <c r="X45" s="261"/>
      <c r="Y45" s="261"/>
      <c r="Z45" s="261"/>
      <c r="AA45" s="261"/>
      <c r="AB45" s="261"/>
      <c r="AC45" s="261"/>
      <c r="AD45" s="261"/>
      <c r="AE45" s="261"/>
      <c r="AF45" s="261"/>
      <c r="AG45" s="261"/>
      <c r="AH45" s="261"/>
      <c r="AI45" s="261"/>
    </row>
    <row r="46" spans="2:35" s="89" customFormat="1" ht="15" x14ac:dyDescent="0.4">
      <c r="B46" s="358" t="e">
        <f>VLOOKUP(C46,[1]!Companies[#Data],3,FALSE)</f>
        <v>#REF!</v>
      </c>
      <c r="C46" s="358" t="s">
        <v>587</v>
      </c>
      <c r="D46" s="358" t="s">
        <v>569</v>
      </c>
      <c r="E46" s="358" t="s">
        <v>638</v>
      </c>
      <c r="F46" s="358" t="s">
        <v>655</v>
      </c>
      <c r="G46" s="358" t="s">
        <v>655</v>
      </c>
      <c r="H46" s="358" t="s">
        <v>564</v>
      </c>
      <c r="I46" s="358" t="s">
        <v>519</v>
      </c>
      <c r="J46" s="361">
        <v>72009586</v>
      </c>
      <c r="K46" s="358" t="s">
        <v>655</v>
      </c>
      <c r="L46" s="358" t="s">
        <v>655</v>
      </c>
      <c r="M46" s="358" t="s">
        <v>655</v>
      </c>
      <c r="N46" s="358"/>
      <c r="O46" s="358" t="s">
        <v>599</v>
      </c>
      <c r="P46" s="261"/>
      <c r="Q46" s="261"/>
      <c r="R46" s="261"/>
      <c r="S46" s="261"/>
      <c r="T46" s="261"/>
      <c r="U46" s="261"/>
      <c r="V46" s="261"/>
      <c r="W46" s="261"/>
      <c r="X46" s="261"/>
      <c r="Y46" s="261"/>
      <c r="Z46" s="261"/>
      <c r="AA46" s="261"/>
      <c r="AB46" s="261"/>
      <c r="AC46" s="261"/>
      <c r="AD46" s="261"/>
      <c r="AE46" s="261"/>
      <c r="AF46" s="261"/>
      <c r="AG46" s="261"/>
      <c r="AH46" s="261"/>
      <c r="AI46" s="261"/>
    </row>
    <row r="47" spans="2:35" s="89" customFormat="1" ht="15" x14ac:dyDescent="0.4">
      <c r="B47" s="358" t="e">
        <f>VLOOKUP(C47,[1]!Companies[#Data],3,FALSE)</f>
        <v>#REF!</v>
      </c>
      <c r="C47" s="358" t="s">
        <v>587</v>
      </c>
      <c r="D47" s="358" t="s">
        <v>569</v>
      </c>
      <c r="E47" s="358" t="s">
        <v>650</v>
      </c>
      <c r="F47" s="358" t="s">
        <v>655</v>
      </c>
      <c r="G47" s="358" t="s">
        <v>655</v>
      </c>
      <c r="H47" s="358" t="s">
        <v>564</v>
      </c>
      <c r="I47" s="358" t="s">
        <v>519</v>
      </c>
      <c r="J47" s="361">
        <v>239337219</v>
      </c>
      <c r="K47" s="358" t="s">
        <v>655</v>
      </c>
      <c r="L47" s="358" t="s">
        <v>655</v>
      </c>
      <c r="M47" s="358" t="s">
        <v>655</v>
      </c>
      <c r="N47" s="358"/>
      <c r="O47" s="358" t="s">
        <v>599</v>
      </c>
      <c r="P47" s="261"/>
      <c r="Q47" s="261"/>
      <c r="R47" s="261"/>
      <c r="S47" s="261"/>
      <c r="T47" s="261"/>
      <c r="U47" s="261"/>
      <c r="V47" s="261"/>
      <c r="W47" s="261"/>
      <c r="X47" s="261"/>
      <c r="Y47" s="261"/>
      <c r="Z47" s="261"/>
      <c r="AA47" s="261"/>
      <c r="AB47" s="261"/>
      <c r="AC47" s="261"/>
      <c r="AD47" s="261"/>
      <c r="AE47" s="261"/>
      <c r="AF47" s="261"/>
      <c r="AG47" s="261"/>
      <c r="AH47" s="261"/>
      <c r="AI47" s="261"/>
    </row>
    <row r="48" spans="2:35" s="89" customFormat="1" ht="15" x14ac:dyDescent="0.4">
      <c r="B48" s="358" t="e">
        <f>VLOOKUP(C48,[1]!Companies[#Data],3,FALSE)</f>
        <v>#REF!</v>
      </c>
      <c r="C48" s="358" t="s">
        <v>587</v>
      </c>
      <c r="D48" s="358" t="s">
        <v>569</v>
      </c>
      <c r="E48" s="358" t="s">
        <v>651</v>
      </c>
      <c r="F48" s="358" t="s">
        <v>655</v>
      </c>
      <c r="G48" s="358" t="s">
        <v>655</v>
      </c>
      <c r="H48" s="358" t="s">
        <v>564</v>
      </c>
      <c r="I48" s="358" t="s">
        <v>519</v>
      </c>
      <c r="J48" s="361">
        <v>11275911</v>
      </c>
      <c r="K48" s="358" t="s">
        <v>655</v>
      </c>
      <c r="L48" s="358" t="s">
        <v>655</v>
      </c>
      <c r="M48" s="358" t="s">
        <v>655</v>
      </c>
      <c r="N48" s="358"/>
      <c r="O48" s="358" t="s">
        <v>599</v>
      </c>
      <c r="P48" s="261"/>
      <c r="Q48" s="261"/>
      <c r="R48" s="261"/>
      <c r="S48" s="261"/>
      <c r="T48" s="261"/>
      <c r="U48" s="261"/>
      <c r="V48" s="261"/>
      <c r="W48" s="261"/>
      <c r="X48" s="261"/>
      <c r="Y48" s="261"/>
      <c r="Z48" s="261"/>
      <c r="AA48" s="261"/>
      <c r="AB48" s="261"/>
      <c r="AC48" s="261"/>
      <c r="AD48" s="261"/>
      <c r="AE48" s="261"/>
      <c r="AF48" s="261"/>
      <c r="AG48" s="261"/>
      <c r="AH48" s="261"/>
      <c r="AI48" s="261"/>
    </row>
    <row r="49" spans="2:35" s="89" customFormat="1" ht="15" x14ac:dyDescent="0.4">
      <c r="B49" s="358" t="e">
        <f>VLOOKUP(C49,[1]!Companies[#Data],3,FALSE)</f>
        <v>#REF!</v>
      </c>
      <c r="C49" s="358" t="s">
        <v>587</v>
      </c>
      <c r="D49" s="358" t="s">
        <v>569</v>
      </c>
      <c r="E49" s="358" t="s">
        <v>652</v>
      </c>
      <c r="F49" s="358" t="s">
        <v>655</v>
      </c>
      <c r="G49" s="358" t="s">
        <v>655</v>
      </c>
      <c r="H49" s="358" t="s">
        <v>564</v>
      </c>
      <c r="I49" s="358" t="s">
        <v>519</v>
      </c>
      <c r="J49" s="361">
        <v>2302500</v>
      </c>
      <c r="K49" s="358" t="s">
        <v>655</v>
      </c>
      <c r="L49" s="358" t="s">
        <v>655</v>
      </c>
      <c r="M49" s="358" t="s">
        <v>655</v>
      </c>
      <c r="N49" s="358"/>
      <c r="O49" s="358" t="s">
        <v>599</v>
      </c>
      <c r="P49" s="261"/>
      <c r="Q49" s="261"/>
      <c r="R49" s="261"/>
      <c r="S49" s="261"/>
      <c r="T49" s="261"/>
      <c r="U49" s="261"/>
      <c r="V49" s="261"/>
      <c r="W49" s="261"/>
      <c r="X49" s="261"/>
      <c r="Y49" s="261"/>
      <c r="Z49" s="261"/>
      <c r="AA49" s="261"/>
      <c r="AB49" s="261"/>
      <c r="AC49" s="261"/>
      <c r="AD49" s="261"/>
      <c r="AE49" s="261"/>
      <c r="AF49" s="261"/>
      <c r="AG49" s="261"/>
      <c r="AH49" s="261"/>
      <c r="AI49" s="261"/>
    </row>
    <row r="50" spans="2:35" s="89" customFormat="1" ht="15" x14ac:dyDescent="0.4">
      <c r="B50" s="358" t="e">
        <f>VLOOKUP(C50,[1]!Companies[#Data],3,FALSE)</f>
        <v>#REF!</v>
      </c>
      <c r="C50" s="358" t="s">
        <v>587</v>
      </c>
      <c r="D50" s="358" t="s">
        <v>569</v>
      </c>
      <c r="E50" s="358" t="s">
        <v>653</v>
      </c>
      <c r="F50" s="358" t="s">
        <v>655</v>
      </c>
      <c r="G50" s="358" t="s">
        <v>655</v>
      </c>
      <c r="H50" s="358" t="s">
        <v>564</v>
      </c>
      <c r="I50" s="358" t="s">
        <v>519</v>
      </c>
      <c r="J50" s="361">
        <v>5881500</v>
      </c>
      <c r="K50" s="358" t="s">
        <v>655</v>
      </c>
      <c r="L50" s="358" t="s">
        <v>655</v>
      </c>
      <c r="M50" s="358" t="s">
        <v>655</v>
      </c>
      <c r="N50" s="358"/>
      <c r="O50" s="358" t="s">
        <v>599</v>
      </c>
      <c r="P50" s="261"/>
      <c r="Q50" s="261"/>
      <c r="R50" s="261"/>
      <c r="S50" s="261"/>
      <c r="T50" s="261"/>
      <c r="U50" s="261"/>
      <c r="V50" s="261"/>
      <c r="W50" s="261"/>
      <c r="X50" s="261"/>
      <c r="Y50" s="261"/>
      <c r="Z50" s="261"/>
      <c r="AA50" s="261"/>
      <c r="AB50" s="261"/>
      <c r="AC50" s="261"/>
      <c r="AD50" s="261"/>
      <c r="AE50" s="261"/>
      <c r="AF50" s="261"/>
      <c r="AG50" s="261"/>
      <c r="AH50" s="261"/>
      <c r="AI50" s="261"/>
    </row>
    <row r="51" spans="2:35" s="89" customFormat="1" ht="15" x14ac:dyDescent="0.4">
      <c r="B51" s="358" t="e">
        <f>VLOOKUP(C51,[1]!Companies[#Data],3,FALSE)</f>
        <v>#REF!</v>
      </c>
      <c r="C51" s="358" t="s">
        <v>587</v>
      </c>
      <c r="D51" s="358" t="s">
        <v>568</v>
      </c>
      <c r="E51" s="358" t="s">
        <v>654</v>
      </c>
      <c r="F51" s="358" t="s">
        <v>655</v>
      </c>
      <c r="G51" s="358" t="s">
        <v>655</v>
      </c>
      <c r="H51" s="358" t="s">
        <v>564</v>
      </c>
      <c r="I51" s="358" t="s">
        <v>519</v>
      </c>
      <c r="J51" s="361">
        <v>234526912</v>
      </c>
      <c r="K51" s="358" t="s">
        <v>655</v>
      </c>
      <c r="L51" s="358" t="s">
        <v>655</v>
      </c>
      <c r="M51" s="358" t="s">
        <v>655</v>
      </c>
      <c r="N51" s="358"/>
      <c r="O51" s="358" t="s">
        <v>599</v>
      </c>
      <c r="P51" s="261"/>
      <c r="Q51" s="261"/>
      <c r="R51" s="261"/>
      <c r="S51" s="261"/>
      <c r="T51" s="261"/>
      <c r="U51" s="261"/>
      <c r="V51" s="261"/>
      <c r="W51" s="261"/>
      <c r="X51" s="261"/>
      <c r="Y51" s="261"/>
      <c r="Z51" s="261"/>
      <c r="AA51" s="261"/>
      <c r="AB51" s="261"/>
      <c r="AC51" s="261"/>
      <c r="AD51" s="261"/>
      <c r="AE51" s="261"/>
      <c r="AF51" s="261"/>
      <c r="AG51" s="261"/>
      <c r="AH51" s="261"/>
      <c r="AI51" s="261"/>
    </row>
    <row r="52" spans="2:35" s="89" customFormat="1" ht="15" x14ac:dyDescent="0.4">
      <c r="B52" s="358" t="e">
        <f>VLOOKUP(C52,[1]!Companies[#Data],3,FALSE)</f>
        <v>#REF!</v>
      </c>
      <c r="C52" s="358" t="s">
        <v>587</v>
      </c>
      <c r="D52" s="358" t="s">
        <v>568</v>
      </c>
      <c r="E52" s="358" t="s">
        <v>602</v>
      </c>
      <c r="F52" s="358" t="s">
        <v>655</v>
      </c>
      <c r="G52" s="358" t="s">
        <v>655</v>
      </c>
      <c r="H52" s="358" t="s">
        <v>564</v>
      </c>
      <c r="I52" s="358" t="s">
        <v>519</v>
      </c>
      <c r="J52" s="361">
        <v>306374391</v>
      </c>
      <c r="K52" s="358" t="s">
        <v>655</v>
      </c>
      <c r="L52" s="358" t="s">
        <v>655</v>
      </c>
      <c r="M52" s="358" t="s">
        <v>655</v>
      </c>
      <c r="N52" s="358"/>
      <c r="O52" s="358" t="s">
        <v>599</v>
      </c>
      <c r="P52" s="261"/>
      <c r="Q52" s="261"/>
      <c r="R52" s="261"/>
      <c r="S52" s="261"/>
      <c r="T52" s="261"/>
      <c r="U52" s="261"/>
      <c r="V52" s="261"/>
      <c r="W52" s="261"/>
      <c r="X52" s="261"/>
      <c r="Y52" s="261"/>
      <c r="Z52" s="261"/>
      <c r="AA52" s="261"/>
      <c r="AB52" s="261"/>
      <c r="AC52" s="261"/>
      <c r="AD52" s="261"/>
      <c r="AE52" s="261"/>
      <c r="AF52" s="261"/>
      <c r="AG52" s="261"/>
      <c r="AH52" s="261"/>
      <c r="AI52" s="261"/>
    </row>
    <row r="53" spans="2:35" s="89" customFormat="1" ht="15" x14ac:dyDescent="0.4">
      <c r="B53" s="358" t="e">
        <f>VLOOKUP(C53,[1]!Companies[#Data],3,FALSE)</f>
        <v>#REF!</v>
      </c>
      <c r="C53" s="358" t="s">
        <v>587</v>
      </c>
      <c r="D53" s="358" t="s">
        <v>568</v>
      </c>
      <c r="E53" s="358" t="s">
        <v>641</v>
      </c>
      <c r="F53" s="358" t="s">
        <v>655</v>
      </c>
      <c r="G53" s="358" t="s">
        <v>655</v>
      </c>
      <c r="H53" s="358" t="s">
        <v>564</v>
      </c>
      <c r="I53" s="358" t="s">
        <v>519</v>
      </c>
      <c r="J53" s="361">
        <v>11328086</v>
      </c>
      <c r="K53" s="358" t="s">
        <v>655</v>
      </c>
      <c r="L53" s="358" t="s">
        <v>655</v>
      </c>
      <c r="M53" s="358" t="s">
        <v>655</v>
      </c>
      <c r="N53" s="358"/>
      <c r="O53" s="358" t="s">
        <v>599</v>
      </c>
      <c r="P53" s="261"/>
      <c r="Q53" s="261"/>
      <c r="R53" s="261"/>
      <c r="S53" s="261"/>
      <c r="T53" s="261"/>
      <c r="U53" s="261"/>
      <c r="V53" s="261"/>
      <c r="W53" s="261"/>
      <c r="X53" s="261"/>
      <c r="Y53" s="261"/>
      <c r="Z53" s="261"/>
      <c r="AA53" s="261"/>
      <c r="AB53" s="261"/>
      <c r="AC53" s="261"/>
      <c r="AD53" s="261"/>
      <c r="AE53" s="261"/>
      <c r="AF53" s="261"/>
      <c r="AG53" s="261"/>
      <c r="AH53" s="261"/>
      <c r="AI53" s="261"/>
    </row>
    <row r="54" spans="2:35" s="89" customFormat="1" ht="15" x14ac:dyDescent="0.4">
      <c r="B54" s="358" t="e">
        <f>VLOOKUP(C54,[1]!Companies[#Data],3,FALSE)</f>
        <v>#REF!</v>
      </c>
      <c r="C54" s="358" t="s">
        <v>587</v>
      </c>
      <c r="D54" s="358" t="s">
        <v>567</v>
      </c>
      <c r="E54" s="358" t="s">
        <v>609</v>
      </c>
      <c r="F54" s="358" t="s">
        <v>655</v>
      </c>
      <c r="G54" s="358" t="s">
        <v>655</v>
      </c>
      <c r="H54" s="358" t="s">
        <v>564</v>
      </c>
      <c r="I54" s="358" t="s">
        <v>519</v>
      </c>
      <c r="J54" s="361">
        <v>1165622342</v>
      </c>
      <c r="K54" s="358" t="s">
        <v>655</v>
      </c>
      <c r="L54" s="358" t="s">
        <v>655</v>
      </c>
      <c r="M54" s="358" t="s">
        <v>655</v>
      </c>
      <c r="N54" s="358"/>
      <c r="O54" s="358" t="s">
        <v>599</v>
      </c>
      <c r="P54" s="261"/>
      <c r="Q54" s="261"/>
      <c r="R54" s="261"/>
      <c r="S54" s="261"/>
      <c r="T54" s="261"/>
      <c r="U54" s="261"/>
      <c r="V54" s="261"/>
      <c r="W54" s="261"/>
      <c r="X54" s="261"/>
      <c r="Y54" s="261"/>
      <c r="Z54" s="261"/>
      <c r="AA54" s="261"/>
      <c r="AB54" s="261"/>
      <c r="AC54" s="261"/>
      <c r="AD54" s="261"/>
      <c r="AE54" s="261"/>
      <c r="AF54" s="261"/>
      <c r="AG54" s="261"/>
      <c r="AH54" s="261"/>
      <c r="AI54" s="261"/>
    </row>
    <row r="55" spans="2:35" s="89" customFormat="1" ht="15" x14ac:dyDescent="0.4">
      <c r="B55" s="358" t="e">
        <f>VLOOKUP(C55,[1]!Companies[#Data],3,FALSE)</f>
        <v>#REF!</v>
      </c>
      <c r="C55" s="358" t="s">
        <v>587</v>
      </c>
      <c r="D55" s="358" t="s">
        <v>570</v>
      </c>
      <c r="E55" s="358" t="s">
        <v>627</v>
      </c>
      <c r="F55" s="358" t="s">
        <v>655</v>
      </c>
      <c r="G55" s="358" t="s">
        <v>655</v>
      </c>
      <c r="H55" s="358" t="s">
        <v>564</v>
      </c>
      <c r="I55" s="358" t="s">
        <v>519</v>
      </c>
      <c r="J55" s="361">
        <v>116164589</v>
      </c>
      <c r="K55" s="358" t="s">
        <v>655</v>
      </c>
      <c r="L55" s="358" t="s">
        <v>655</v>
      </c>
      <c r="M55" s="358" t="s">
        <v>655</v>
      </c>
      <c r="N55" s="358"/>
      <c r="O55" s="358" t="s">
        <v>599</v>
      </c>
      <c r="P55" s="261"/>
      <c r="Q55" s="261"/>
      <c r="R55" s="261"/>
      <c r="S55" s="261"/>
      <c r="T55" s="261"/>
      <c r="U55" s="261"/>
      <c r="V55" s="261"/>
      <c r="W55" s="261"/>
      <c r="X55" s="261"/>
      <c r="Y55" s="261"/>
      <c r="Z55" s="261"/>
      <c r="AA55" s="261"/>
      <c r="AB55" s="261"/>
      <c r="AC55" s="261"/>
      <c r="AD55" s="261"/>
      <c r="AE55" s="261"/>
      <c r="AF55" s="261"/>
      <c r="AG55" s="261"/>
      <c r="AH55" s="261"/>
      <c r="AI55" s="261"/>
    </row>
    <row r="56" spans="2:35" s="89" customFormat="1" ht="15" x14ac:dyDescent="0.4">
      <c r="B56" s="358" t="e">
        <f>VLOOKUP(C56,[1]!Companies[#Data],3,FALSE)</f>
        <v>#REF!</v>
      </c>
      <c r="C56" s="358" t="s">
        <v>588</v>
      </c>
      <c r="D56" s="358" t="s">
        <v>569</v>
      </c>
      <c r="E56" s="358" t="s">
        <v>644</v>
      </c>
      <c r="F56" s="358" t="s">
        <v>655</v>
      </c>
      <c r="G56" s="358" t="s">
        <v>655</v>
      </c>
      <c r="H56" s="358" t="s">
        <v>564</v>
      </c>
      <c r="I56" s="358" t="s">
        <v>519</v>
      </c>
      <c r="J56" s="361">
        <v>101034197</v>
      </c>
      <c r="K56" s="358" t="s">
        <v>655</v>
      </c>
      <c r="L56" s="358" t="s">
        <v>655</v>
      </c>
      <c r="M56" s="358" t="s">
        <v>655</v>
      </c>
      <c r="N56" s="358"/>
      <c r="O56" s="358" t="s">
        <v>599</v>
      </c>
      <c r="P56" s="261"/>
      <c r="Q56" s="261"/>
      <c r="R56" s="261"/>
      <c r="S56" s="261"/>
      <c r="T56" s="261"/>
      <c r="U56" s="261"/>
      <c r="V56" s="261"/>
      <c r="W56" s="261"/>
      <c r="X56" s="261"/>
      <c r="Y56" s="261"/>
      <c r="Z56" s="261"/>
      <c r="AA56" s="261"/>
      <c r="AB56" s="261"/>
      <c r="AC56" s="261"/>
      <c r="AD56" s="261"/>
      <c r="AE56" s="261"/>
      <c r="AF56" s="261"/>
      <c r="AG56" s="261"/>
      <c r="AH56" s="261"/>
      <c r="AI56" s="261"/>
    </row>
    <row r="57" spans="2:35" s="89" customFormat="1" ht="15" x14ac:dyDescent="0.4">
      <c r="B57" s="358" t="e">
        <f>VLOOKUP(C57,[1]!Companies[#Data],3,FALSE)</f>
        <v>#REF!</v>
      </c>
      <c r="C57" s="358" t="s">
        <v>588</v>
      </c>
      <c r="D57" s="358" t="s">
        <v>569</v>
      </c>
      <c r="E57" s="358" t="s">
        <v>646</v>
      </c>
      <c r="F57" s="358" t="s">
        <v>655</v>
      </c>
      <c r="G57" s="358" t="s">
        <v>655</v>
      </c>
      <c r="H57" s="358" t="s">
        <v>564</v>
      </c>
      <c r="I57" s="358" t="s">
        <v>519</v>
      </c>
      <c r="J57" s="361">
        <v>59659956</v>
      </c>
      <c r="K57" s="358" t="s">
        <v>655</v>
      </c>
      <c r="L57" s="358" t="s">
        <v>655</v>
      </c>
      <c r="M57" s="358" t="s">
        <v>655</v>
      </c>
      <c r="N57" s="358"/>
      <c r="O57" s="358" t="s">
        <v>599</v>
      </c>
      <c r="P57" s="261"/>
      <c r="Q57" s="261"/>
      <c r="R57" s="261"/>
      <c r="S57" s="261"/>
      <c r="T57" s="261"/>
      <c r="U57" s="261"/>
      <c r="V57" s="261"/>
      <c r="W57" s="261"/>
      <c r="X57" s="261"/>
      <c r="Y57" s="261"/>
      <c r="Z57" s="261"/>
      <c r="AA57" s="261"/>
      <c r="AB57" s="261"/>
      <c r="AC57" s="261"/>
      <c r="AD57" s="261"/>
      <c r="AE57" s="261"/>
      <c r="AF57" s="261"/>
      <c r="AG57" s="261"/>
      <c r="AH57" s="261"/>
      <c r="AI57" s="261"/>
    </row>
    <row r="58" spans="2:35" s="89" customFormat="1" ht="15" x14ac:dyDescent="0.4">
      <c r="B58" s="358" t="e">
        <f>VLOOKUP(C58,[1]!Companies[#Data],3,FALSE)</f>
        <v>#REF!</v>
      </c>
      <c r="C58" s="358" t="s">
        <v>588</v>
      </c>
      <c r="D58" s="358" t="s">
        <v>569</v>
      </c>
      <c r="E58" s="358" t="s">
        <v>647</v>
      </c>
      <c r="F58" s="358" t="s">
        <v>655</v>
      </c>
      <c r="G58" s="358" t="s">
        <v>655</v>
      </c>
      <c r="H58" s="358" t="s">
        <v>564</v>
      </c>
      <c r="I58" s="358" t="s">
        <v>519</v>
      </c>
      <c r="J58" s="361">
        <v>84388115</v>
      </c>
      <c r="K58" s="358" t="s">
        <v>655</v>
      </c>
      <c r="L58" s="358" t="s">
        <v>655</v>
      </c>
      <c r="M58" s="358" t="s">
        <v>655</v>
      </c>
      <c r="N58" s="358"/>
      <c r="O58" s="358" t="s">
        <v>599</v>
      </c>
      <c r="P58" s="261"/>
      <c r="Q58" s="261"/>
      <c r="R58" s="261"/>
      <c r="S58" s="261"/>
      <c r="T58" s="261"/>
      <c r="U58" s="261"/>
      <c r="V58" s="261"/>
      <c r="W58" s="261"/>
      <c r="X58" s="261"/>
      <c r="Y58" s="261"/>
      <c r="Z58" s="261"/>
      <c r="AA58" s="261"/>
      <c r="AB58" s="261"/>
      <c r="AC58" s="261"/>
      <c r="AD58" s="261"/>
      <c r="AE58" s="261"/>
      <c r="AF58" s="261"/>
      <c r="AG58" s="261"/>
      <c r="AH58" s="261"/>
      <c r="AI58" s="261"/>
    </row>
    <row r="59" spans="2:35" s="89" customFormat="1" ht="15" x14ac:dyDescent="0.4">
      <c r="B59" s="358" t="e">
        <f>VLOOKUP(C59,[1]!Companies[#Data],3,FALSE)</f>
        <v>#REF!</v>
      </c>
      <c r="C59" s="358" t="s">
        <v>588</v>
      </c>
      <c r="D59" s="358" t="s">
        <v>569</v>
      </c>
      <c r="E59" s="358" t="s">
        <v>638</v>
      </c>
      <c r="F59" s="358" t="s">
        <v>655</v>
      </c>
      <c r="G59" s="358" t="s">
        <v>655</v>
      </c>
      <c r="H59" s="358" t="s">
        <v>564</v>
      </c>
      <c r="I59" s="358" t="s">
        <v>519</v>
      </c>
      <c r="J59" s="361">
        <v>3657930</v>
      </c>
      <c r="K59" s="358" t="s">
        <v>655</v>
      </c>
      <c r="L59" s="358" t="s">
        <v>655</v>
      </c>
      <c r="M59" s="358" t="s">
        <v>655</v>
      </c>
      <c r="N59" s="358"/>
      <c r="O59" s="358" t="s">
        <v>599</v>
      </c>
      <c r="P59" s="261"/>
      <c r="Q59" s="261"/>
      <c r="R59" s="261"/>
      <c r="S59" s="261"/>
      <c r="T59" s="261"/>
      <c r="U59" s="261"/>
      <c r="V59" s="261"/>
      <c r="W59" s="261"/>
      <c r="X59" s="261"/>
      <c r="Y59" s="261"/>
      <c r="Z59" s="261"/>
      <c r="AA59" s="261"/>
      <c r="AB59" s="261"/>
      <c r="AC59" s="261"/>
      <c r="AD59" s="261"/>
      <c r="AE59" s="261"/>
      <c r="AF59" s="261"/>
      <c r="AG59" s="261"/>
      <c r="AH59" s="261"/>
      <c r="AI59" s="261"/>
    </row>
    <row r="60" spans="2:35" s="89" customFormat="1" ht="15" x14ac:dyDescent="0.4">
      <c r="B60" s="358" t="e">
        <f>VLOOKUP(C60,[1]!Companies[#Data],3,FALSE)</f>
        <v>#REF!</v>
      </c>
      <c r="C60" s="358" t="s">
        <v>588</v>
      </c>
      <c r="D60" s="358" t="s">
        <v>569</v>
      </c>
      <c r="E60" s="358" t="s">
        <v>650</v>
      </c>
      <c r="F60" s="358" t="s">
        <v>655</v>
      </c>
      <c r="G60" s="358" t="s">
        <v>655</v>
      </c>
      <c r="H60" s="358" t="s">
        <v>564</v>
      </c>
      <c r="I60" s="358" t="s">
        <v>519</v>
      </c>
      <c r="J60" s="361">
        <v>10707563</v>
      </c>
      <c r="K60" s="358" t="s">
        <v>655</v>
      </c>
      <c r="L60" s="358" t="s">
        <v>655</v>
      </c>
      <c r="M60" s="358" t="s">
        <v>655</v>
      </c>
      <c r="N60" s="358"/>
      <c r="O60" s="358" t="s">
        <v>599</v>
      </c>
      <c r="P60" s="261"/>
      <c r="Q60" s="261"/>
      <c r="R60" s="261"/>
      <c r="S60" s="261"/>
      <c r="T60" s="261"/>
      <c r="U60" s="261"/>
      <c r="V60" s="261"/>
      <c r="W60" s="261"/>
      <c r="X60" s="261"/>
      <c r="Y60" s="261"/>
      <c r="Z60" s="261"/>
      <c r="AA60" s="261"/>
      <c r="AB60" s="261"/>
      <c r="AC60" s="261"/>
      <c r="AD60" s="261"/>
      <c r="AE60" s="261"/>
      <c r="AF60" s="261"/>
      <c r="AG60" s="261"/>
      <c r="AH60" s="261"/>
      <c r="AI60" s="261"/>
    </row>
    <row r="61" spans="2:35" s="89" customFormat="1" ht="15" x14ac:dyDescent="0.4">
      <c r="B61" s="358" t="e">
        <f>VLOOKUP(C61,[1]!Companies[#Data],3,FALSE)</f>
        <v>#REF!</v>
      </c>
      <c r="C61" s="358" t="s">
        <v>588</v>
      </c>
      <c r="D61" s="358" t="s">
        <v>569</v>
      </c>
      <c r="E61" s="358" t="s">
        <v>653</v>
      </c>
      <c r="F61" s="358" t="s">
        <v>655</v>
      </c>
      <c r="G61" s="358" t="s">
        <v>655</v>
      </c>
      <c r="H61" s="358" t="s">
        <v>564</v>
      </c>
      <c r="I61" s="358" t="s">
        <v>519</v>
      </c>
      <c r="J61" s="361">
        <v>106413382</v>
      </c>
      <c r="K61" s="358" t="s">
        <v>655</v>
      </c>
      <c r="L61" s="358" t="s">
        <v>655</v>
      </c>
      <c r="M61" s="358" t="s">
        <v>655</v>
      </c>
      <c r="N61" s="358"/>
      <c r="O61" s="358" t="s">
        <v>599</v>
      </c>
      <c r="P61" s="261"/>
      <c r="Q61" s="261"/>
      <c r="R61" s="261"/>
      <c r="S61" s="261"/>
      <c r="T61" s="261"/>
      <c r="U61" s="261"/>
      <c r="V61" s="261"/>
      <c r="W61" s="261"/>
      <c r="X61" s="261"/>
      <c r="Y61" s="261"/>
      <c r="Z61" s="261"/>
      <c r="AA61" s="261"/>
      <c r="AB61" s="261"/>
      <c r="AC61" s="261"/>
      <c r="AD61" s="261"/>
      <c r="AE61" s="261"/>
      <c r="AF61" s="261"/>
      <c r="AG61" s="261"/>
      <c r="AH61" s="261"/>
      <c r="AI61" s="261"/>
    </row>
    <row r="62" spans="2:35" s="89" customFormat="1" ht="15" x14ac:dyDescent="0.4">
      <c r="B62" s="358" t="e">
        <f>VLOOKUP(C62,[1]!Companies[#Data],3,FALSE)</f>
        <v>#REF!</v>
      </c>
      <c r="C62" s="358" t="s">
        <v>588</v>
      </c>
      <c r="D62" s="358" t="s">
        <v>568</v>
      </c>
      <c r="E62" s="358" t="s">
        <v>654</v>
      </c>
      <c r="F62" s="358" t="s">
        <v>655</v>
      </c>
      <c r="G62" s="358" t="s">
        <v>655</v>
      </c>
      <c r="H62" s="358" t="s">
        <v>564</v>
      </c>
      <c r="I62" s="358" t="s">
        <v>519</v>
      </c>
      <c r="J62" s="361">
        <v>85791549.000000015</v>
      </c>
      <c r="K62" s="358" t="s">
        <v>655</v>
      </c>
      <c r="L62" s="358" t="s">
        <v>655</v>
      </c>
      <c r="M62" s="358" t="s">
        <v>655</v>
      </c>
      <c r="N62" s="358"/>
      <c r="O62" s="358" t="s">
        <v>599</v>
      </c>
      <c r="P62" s="261"/>
      <c r="Q62" s="261"/>
      <c r="R62" s="261"/>
      <c r="S62" s="261"/>
      <c r="T62" s="261"/>
      <c r="U62" s="261"/>
      <c r="V62" s="261"/>
      <c r="W62" s="261"/>
      <c r="X62" s="261"/>
      <c r="Y62" s="261"/>
      <c r="Z62" s="261"/>
      <c r="AA62" s="261"/>
      <c r="AB62" s="261"/>
      <c r="AC62" s="261"/>
      <c r="AD62" s="261"/>
      <c r="AE62" s="261"/>
      <c r="AF62" s="261"/>
      <c r="AG62" s="261"/>
      <c r="AH62" s="261"/>
      <c r="AI62" s="261"/>
    </row>
    <row r="63" spans="2:35" s="89" customFormat="1" ht="15" x14ac:dyDescent="0.4">
      <c r="B63" s="358" t="e">
        <f>VLOOKUP(C63,[1]!Companies[#Data],3,FALSE)</f>
        <v>#REF!</v>
      </c>
      <c r="C63" s="358" t="s">
        <v>588</v>
      </c>
      <c r="D63" s="358" t="s">
        <v>568</v>
      </c>
      <c r="E63" s="358" t="s">
        <v>602</v>
      </c>
      <c r="F63" s="358" t="s">
        <v>655</v>
      </c>
      <c r="G63" s="358" t="s">
        <v>655</v>
      </c>
      <c r="H63" s="358" t="s">
        <v>564</v>
      </c>
      <c r="I63" s="358" t="s">
        <v>519</v>
      </c>
      <c r="J63" s="361">
        <v>166156458</v>
      </c>
      <c r="K63" s="358" t="s">
        <v>655</v>
      </c>
      <c r="L63" s="358" t="s">
        <v>655</v>
      </c>
      <c r="M63" s="358" t="s">
        <v>655</v>
      </c>
      <c r="N63" s="358"/>
      <c r="O63" s="358" t="s">
        <v>599</v>
      </c>
      <c r="P63" s="261"/>
      <c r="Q63" s="261"/>
      <c r="R63" s="261"/>
      <c r="S63" s="261"/>
      <c r="T63" s="261"/>
      <c r="U63" s="261"/>
      <c r="V63" s="261"/>
      <c r="W63" s="261"/>
      <c r="X63" s="261"/>
      <c r="Y63" s="261"/>
      <c r="Z63" s="261"/>
      <c r="AA63" s="261"/>
      <c r="AB63" s="261"/>
      <c r="AC63" s="261"/>
      <c r="AD63" s="261"/>
      <c r="AE63" s="261"/>
      <c r="AF63" s="261"/>
      <c r="AG63" s="261"/>
      <c r="AH63" s="261"/>
      <c r="AI63" s="261"/>
    </row>
    <row r="64" spans="2:35" s="89" customFormat="1" ht="15" x14ac:dyDescent="0.4">
      <c r="B64" s="358" t="e">
        <f>VLOOKUP(C64,[1]!Companies[#Data],3,FALSE)</f>
        <v>#REF!</v>
      </c>
      <c r="C64" s="358" t="s">
        <v>588</v>
      </c>
      <c r="D64" s="358" t="s">
        <v>568</v>
      </c>
      <c r="E64" s="358" t="s">
        <v>641</v>
      </c>
      <c r="F64" s="358" t="s">
        <v>655</v>
      </c>
      <c r="G64" s="358" t="s">
        <v>655</v>
      </c>
      <c r="H64" s="358" t="s">
        <v>564</v>
      </c>
      <c r="I64" s="358" t="s">
        <v>519</v>
      </c>
      <c r="J64" s="361">
        <v>5472098</v>
      </c>
      <c r="K64" s="358" t="s">
        <v>655</v>
      </c>
      <c r="L64" s="358" t="s">
        <v>655</v>
      </c>
      <c r="M64" s="358" t="s">
        <v>655</v>
      </c>
      <c r="N64" s="358"/>
      <c r="O64" s="358" t="s">
        <v>599</v>
      </c>
      <c r="P64" s="261"/>
      <c r="Q64" s="261"/>
      <c r="R64" s="261"/>
      <c r="S64" s="261"/>
      <c r="T64" s="261"/>
      <c r="U64" s="261"/>
      <c r="V64" s="261"/>
      <c r="W64" s="261"/>
      <c r="X64" s="261"/>
      <c r="Y64" s="261"/>
      <c r="Z64" s="261"/>
      <c r="AA64" s="261"/>
      <c r="AB64" s="261"/>
      <c r="AC64" s="261"/>
      <c r="AD64" s="261"/>
      <c r="AE64" s="261"/>
      <c r="AF64" s="261"/>
      <c r="AG64" s="261"/>
      <c r="AH64" s="261"/>
      <c r="AI64" s="261"/>
    </row>
    <row r="65" spans="2:35" s="89" customFormat="1" ht="15" x14ac:dyDescent="0.4">
      <c r="B65" s="358" t="e">
        <f>VLOOKUP(C65,[1]!Companies[#Data],3,FALSE)</f>
        <v>#REF!</v>
      </c>
      <c r="C65" s="358" t="s">
        <v>588</v>
      </c>
      <c r="D65" s="358" t="s">
        <v>572</v>
      </c>
      <c r="E65" s="358" t="s">
        <v>622</v>
      </c>
      <c r="F65" s="358" t="s">
        <v>655</v>
      </c>
      <c r="G65" s="358" t="s">
        <v>655</v>
      </c>
      <c r="H65" s="358" t="s">
        <v>564</v>
      </c>
      <c r="I65" s="358" t="s">
        <v>519</v>
      </c>
      <c r="J65" s="361">
        <v>30000</v>
      </c>
      <c r="K65" s="358" t="s">
        <v>655</v>
      </c>
      <c r="L65" s="358" t="s">
        <v>655</v>
      </c>
      <c r="M65" s="358" t="s">
        <v>655</v>
      </c>
      <c r="N65" s="358"/>
      <c r="O65" s="358" t="s">
        <v>599</v>
      </c>
      <c r="P65" s="261"/>
      <c r="Q65" s="261"/>
      <c r="R65" s="261"/>
      <c r="S65" s="261"/>
      <c r="T65" s="261"/>
      <c r="U65" s="261"/>
      <c r="V65" s="261"/>
      <c r="W65" s="261"/>
      <c r="X65" s="261"/>
      <c r="Y65" s="261"/>
      <c r="Z65" s="261"/>
      <c r="AA65" s="261"/>
      <c r="AB65" s="261"/>
      <c r="AC65" s="261"/>
      <c r="AD65" s="261"/>
      <c r="AE65" s="261"/>
      <c r="AF65" s="261"/>
      <c r="AG65" s="261"/>
      <c r="AH65" s="261"/>
      <c r="AI65" s="261"/>
    </row>
    <row r="66" spans="2:35" s="89" customFormat="1" ht="15" x14ac:dyDescent="0.4">
      <c r="B66" s="358" t="e">
        <f>VLOOKUP(C66,[1]!Companies[#Data],3,FALSE)</f>
        <v>#REF!</v>
      </c>
      <c r="C66" s="358" t="s">
        <v>588</v>
      </c>
      <c r="D66" s="358" t="s">
        <v>567</v>
      </c>
      <c r="E66" s="358" t="s">
        <v>609</v>
      </c>
      <c r="F66" s="358" t="s">
        <v>655</v>
      </c>
      <c r="G66" s="358" t="s">
        <v>655</v>
      </c>
      <c r="H66" s="358" t="s">
        <v>564</v>
      </c>
      <c r="I66" s="358" t="s">
        <v>519</v>
      </c>
      <c r="J66" s="361">
        <v>69167655</v>
      </c>
      <c r="K66" s="358" t="s">
        <v>655</v>
      </c>
      <c r="L66" s="358" t="s">
        <v>655</v>
      </c>
      <c r="M66" s="358" t="s">
        <v>655</v>
      </c>
      <c r="N66" s="358"/>
      <c r="O66" s="358" t="s">
        <v>599</v>
      </c>
      <c r="P66" s="261"/>
      <c r="Q66" s="261"/>
      <c r="R66" s="261"/>
      <c r="S66" s="261"/>
      <c r="T66" s="261"/>
      <c r="U66" s="261"/>
      <c r="V66" s="261"/>
      <c r="W66" s="261"/>
      <c r="X66" s="261"/>
      <c r="Y66" s="261"/>
      <c r="Z66" s="261"/>
      <c r="AA66" s="261"/>
      <c r="AB66" s="261"/>
      <c r="AC66" s="261"/>
      <c r="AD66" s="261"/>
      <c r="AE66" s="261"/>
      <c r="AF66" s="261"/>
      <c r="AG66" s="261"/>
      <c r="AH66" s="261"/>
      <c r="AI66" s="261"/>
    </row>
    <row r="67" spans="2:35" s="89" customFormat="1" ht="15" x14ac:dyDescent="0.4">
      <c r="B67" s="358" t="e">
        <f>VLOOKUP(C67,[1]!Companies[#Data],3,FALSE)</f>
        <v>#REF!</v>
      </c>
      <c r="C67" s="358" t="s">
        <v>589</v>
      </c>
      <c r="D67" s="358" t="s">
        <v>569</v>
      </c>
      <c r="E67" s="358" t="s">
        <v>644</v>
      </c>
      <c r="F67" s="358" t="s">
        <v>655</v>
      </c>
      <c r="G67" s="358" t="s">
        <v>655</v>
      </c>
      <c r="H67" s="358" t="s">
        <v>564</v>
      </c>
      <c r="I67" s="358" t="s">
        <v>519</v>
      </c>
      <c r="J67" s="361">
        <v>1789279</v>
      </c>
      <c r="K67" s="358" t="s">
        <v>655</v>
      </c>
      <c r="L67" s="358" t="s">
        <v>655</v>
      </c>
      <c r="M67" s="358" t="s">
        <v>655</v>
      </c>
      <c r="N67" s="358"/>
      <c r="O67" s="358" t="s">
        <v>599</v>
      </c>
      <c r="P67" s="261"/>
      <c r="Q67" s="261"/>
      <c r="R67" s="261"/>
      <c r="S67" s="261"/>
      <c r="T67" s="261"/>
      <c r="U67" s="261"/>
      <c r="V67" s="261"/>
      <c r="W67" s="261"/>
      <c r="X67" s="261"/>
      <c r="Y67" s="261"/>
      <c r="Z67" s="261"/>
      <c r="AA67" s="261"/>
      <c r="AB67" s="261"/>
      <c r="AC67" s="261"/>
      <c r="AD67" s="261"/>
      <c r="AE67" s="261"/>
      <c r="AF67" s="261"/>
      <c r="AG67" s="261"/>
      <c r="AH67" s="261"/>
      <c r="AI67" s="261"/>
    </row>
    <row r="68" spans="2:35" s="89" customFormat="1" ht="15" x14ac:dyDescent="0.4">
      <c r="B68" s="358" t="e">
        <f>VLOOKUP(C68,[1]!Companies[#Data],3,FALSE)</f>
        <v>#REF!</v>
      </c>
      <c r="C68" s="358" t="s">
        <v>589</v>
      </c>
      <c r="D68" s="358" t="s">
        <v>569</v>
      </c>
      <c r="E68" s="358" t="s">
        <v>646</v>
      </c>
      <c r="F68" s="358" t="s">
        <v>655</v>
      </c>
      <c r="G68" s="358" t="s">
        <v>655</v>
      </c>
      <c r="H68" s="358" t="s">
        <v>564</v>
      </c>
      <c r="I68" s="358" t="s">
        <v>519</v>
      </c>
      <c r="J68" s="361">
        <v>95749814</v>
      </c>
      <c r="K68" s="358" t="s">
        <v>655</v>
      </c>
      <c r="L68" s="358" t="s">
        <v>655</v>
      </c>
      <c r="M68" s="358" t="s">
        <v>655</v>
      </c>
      <c r="N68" s="358"/>
      <c r="O68" s="358" t="s">
        <v>599</v>
      </c>
      <c r="P68" s="261"/>
      <c r="Q68" s="261"/>
      <c r="R68" s="261"/>
      <c r="S68" s="261"/>
      <c r="T68" s="261"/>
      <c r="U68" s="261"/>
      <c r="V68" s="261"/>
      <c r="W68" s="261"/>
      <c r="X68" s="261"/>
      <c r="Y68" s="261"/>
      <c r="Z68" s="261"/>
      <c r="AA68" s="261"/>
      <c r="AB68" s="261"/>
      <c r="AC68" s="261"/>
      <c r="AD68" s="261"/>
      <c r="AE68" s="261"/>
      <c r="AF68" s="261"/>
      <c r="AG68" s="261"/>
      <c r="AH68" s="261"/>
      <c r="AI68" s="261"/>
    </row>
    <row r="69" spans="2:35" s="89" customFormat="1" ht="15" x14ac:dyDescent="0.4">
      <c r="B69" s="358" t="e">
        <f>VLOOKUP(C69,[1]!Companies[#Data],3,FALSE)</f>
        <v>#REF!</v>
      </c>
      <c r="C69" s="358" t="s">
        <v>589</v>
      </c>
      <c r="D69" s="358" t="s">
        <v>569</v>
      </c>
      <c r="E69" s="358" t="s">
        <v>647</v>
      </c>
      <c r="F69" s="358" t="s">
        <v>655</v>
      </c>
      <c r="G69" s="358" t="s">
        <v>655</v>
      </c>
      <c r="H69" s="358" t="s">
        <v>564</v>
      </c>
      <c r="I69" s="358" t="s">
        <v>519</v>
      </c>
      <c r="J69" s="361">
        <v>49216761</v>
      </c>
      <c r="K69" s="358" t="s">
        <v>655</v>
      </c>
      <c r="L69" s="358" t="s">
        <v>655</v>
      </c>
      <c r="M69" s="358" t="s">
        <v>655</v>
      </c>
      <c r="N69" s="358"/>
      <c r="O69" s="358" t="s">
        <v>599</v>
      </c>
      <c r="P69" s="261"/>
      <c r="Q69" s="261"/>
      <c r="R69" s="261"/>
      <c r="S69" s="261"/>
      <c r="T69" s="261"/>
      <c r="U69" s="261"/>
      <c r="V69" s="261"/>
      <c r="W69" s="261"/>
      <c r="X69" s="261"/>
      <c r="Y69" s="261"/>
      <c r="Z69" s="261"/>
      <c r="AA69" s="261"/>
      <c r="AB69" s="261"/>
      <c r="AC69" s="261"/>
      <c r="AD69" s="261"/>
      <c r="AE69" s="261"/>
      <c r="AF69" s="261"/>
      <c r="AG69" s="261"/>
      <c r="AH69" s="261"/>
      <c r="AI69" s="261"/>
    </row>
    <row r="70" spans="2:35" s="89" customFormat="1" ht="15" x14ac:dyDescent="0.4">
      <c r="B70" s="358" t="e">
        <f>VLOOKUP(C70,[1]!Companies[#Data],3,FALSE)</f>
        <v>#REF!</v>
      </c>
      <c r="C70" s="358" t="s">
        <v>589</v>
      </c>
      <c r="D70" s="358" t="s">
        <v>569</v>
      </c>
      <c r="E70" s="358" t="s">
        <v>648</v>
      </c>
      <c r="F70" s="358" t="s">
        <v>655</v>
      </c>
      <c r="G70" s="358" t="s">
        <v>655</v>
      </c>
      <c r="H70" s="358" t="s">
        <v>564</v>
      </c>
      <c r="I70" s="358" t="s">
        <v>519</v>
      </c>
      <c r="J70" s="361">
        <v>2606014</v>
      </c>
      <c r="K70" s="358" t="s">
        <v>655</v>
      </c>
      <c r="L70" s="358" t="s">
        <v>655</v>
      </c>
      <c r="M70" s="358" t="s">
        <v>655</v>
      </c>
      <c r="N70" s="358"/>
      <c r="O70" s="358" t="s">
        <v>599</v>
      </c>
      <c r="P70" s="261"/>
      <c r="Q70" s="261"/>
      <c r="R70" s="261"/>
      <c r="S70" s="261"/>
      <c r="T70" s="261"/>
      <c r="U70" s="261"/>
      <c r="V70" s="261"/>
      <c r="W70" s="261"/>
      <c r="X70" s="261"/>
      <c r="Y70" s="261"/>
      <c r="Z70" s="261"/>
      <c r="AA70" s="261"/>
      <c r="AB70" s="261"/>
      <c r="AC70" s="261"/>
      <c r="AD70" s="261"/>
      <c r="AE70" s="261"/>
      <c r="AF70" s="261"/>
      <c r="AG70" s="261"/>
      <c r="AH70" s="261"/>
      <c r="AI70" s="261"/>
    </row>
    <row r="71" spans="2:35" s="89" customFormat="1" ht="15" x14ac:dyDescent="0.4">
      <c r="B71" s="358" t="e">
        <f>VLOOKUP(C71,[1]!Companies[#Data],3,FALSE)</f>
        <v>#REF!</v>
      </c>
      <c r="C71" s="358" t="s">
        <v>589</v>
      </c>
      <c r="D71" s="358" t="s">
        <v>569</v>
      </c>
      <c r="E71" s="358" t="s">
        <v>638</v>
      </c>
      <c r="F71" s="358" t="s">
        <v>655</v>
      </c>
      <c r="G71" s="358" t="s">
        <v>655</v>
      </c>
      <c r="H71" s="358" t="s">
        <v>564</v>
      </c>
      <c r="I71" s="358" t="s">
        <v>519</v>
      </c>
      <c r="J71" s="361">
        <v>55454425</v>
      </c>
      <c r="K71" s="358" t="s">
        <v>655</v>
      </c>
      <c r="L71" s="358" t="s">
        <v>655</v>
      </c>
      <c r="M71" s="358" t="s">
        <v>655</v>
      </c>
      <c r="N71" s="358"/>
      <c r="O71" s="358" t="s">
        <v>599</v>
      </c>
      <c r="P71" s="261"/>
      <c r="Q71" s="261"/>
      <c r="R71" s="261"/>
      <c r="S71" s="261"/>
      <c r="T71" s="261"/>
      <c r="U71" s="261"/>
      <c r="V71" s="261"/>
      <c r="W71" s="261"/>
      <c r="X71" s="261"/>
      <c r="Y71" s="261"/>
      <c r="Z71" s="261"/>
      <c r="AA71" s="261"/>
      <c r="AB71" s="261"/>
      <c r="AC71" s="261"/>
      <c r="AD71" s="261"/>
      <c r="AE71" s="261"/>
      <c r="AF71" s="261"/>
      <c r="AG71" s="261"/>
      <c r="AH71" s="261"/>
      <c r="AI71" s="261"/>
    </row>
    <row r="72" spans="2:35" s="89" customFormat="1" ht="15" x14ac:dyDescent="0.4">
      <c r="B72" s="358" t="e">
        <f>VLOOKUP(C72,[1]!Companies[#Data],3,FALSE)</f>
        <v>#REF!</v>
      </c>
      <c r="C72" s="358" t="s">
        <v>589</v>
      </c>
      <c r="D72" s="358" t="s">
        <v>569</v>
      </c>
      <c r="E72" s="358" t="s">
        <v>649</v>
      </c>
      <c r="F72" s="358" t="s">
        <v>655</v>
      </c>
      <c r="G72" s="358" t="s">
        <v>655</v>
      </c>
      <c r="H72" s="358" t="s">
        <v>564</v>
      </c>
      <c r="I72" s="358" t="s">
        <v>519</v>
      </c>
      <c r="J72" s="361">
        <v>5821856</v>
      </c>
      <c r="K72" s="358" t="s">
        <v>655</v>
      </c>
      <c r="L72" s="358" t="s">
        <v>655</v>
      </c>
      <c r="M72" s="358" t="s">
        <v>655</v>
      </c>
      <c r="N72" s="358"/>
      <c r="O72" s="358" t="s">
        <v>599</v>
      </c>
      <c r="P72" s="261"/>
      <c r="Q72" s="261"/>
      <c r="R72" s="261"/>
      <c r="S72" s="261"/>
      <c r="T72" s="261"/>
      <c r="U72" s="261"/>
      <c r="V72" s="261"/>
      <c r="W72" s="261"/>
      <c r="X72" s="261"/>
      <c r="Y72" s="261"/>
      <c r="Z72" s="261"/>
      <c r="AA72" s="261"/>
      <c r="AB72" s="261"/>
      <c r="AC72" s="261"/>
      <c r="AD72" s="261"/>
      <c r="AE72" s="261"/>
      <c r="AF72" s="261"/>
      <c r="AG72" s="261"/>
      <c r="AH72" s="261"/>
      <c r="AI72" s="261"/>
    </row>
    <row r="73" spans="2:35" s="89" customFormat="1" ht="15" x14ac:dyDescent="0.4">
      <c r="B73" s="358" t="e">
        <f>VLOOKUP(C73,[1]!Companies[#Data],3,FALSE)</f>
        <v>#REF!</v>
      </c>
      <c r="C73" s="358" t="s">
        <v>589</v>
      </c>
      <c r="D73" s="358" t="s">
        <v>569</v>
      </c>
      <c r="E73" s="358" t="s">
        <v>650</v>
      </c>
      <c r="F73" s="358" t="s">
        <v>655</v>
      </c>
      <c r="G73" s="358" t="s">
        <v>655</v>
      </c>
      <c r="H73" s="358" t="s">
        <v>564</v>
      </c>
      <c r="I73" s="358" t="s">
        <v>519</v>
      </c>
      <c r="J73" s="361">
        <v>258795375</v>
      </c>
      <c r="K73" s="358" t="s">
        <v>655</v>
      </c>
      <c r="L73" s="358" t="s">
        <v>655</v>
      </c>
      <c r="M73" s="358" t="s">
        <v>655</v>
      </c>
      <c r="N73" s="358"/>
      <c r="O73" s="358" t="s">
        <v>599</v>
      </c>
      <c r="P73" s="261"/>
      <c r="Q73" s="261"/>
      <c r="R73" s="261"/>
      <c r="S73" s="261"/>
      <c r="T73" s="261"/>
      <c r="U73" s="261"/>
      <c r="V73" s="261"/>
      <c r="W73" s="261"/>
      <c r="X73" s="261"/>
      <c r="Y73" s="261"/>
      <c r="Z73" s="261"/>
      <c r="AA73" s="261"/>
      <c r="AB73" s="261"/>
      <c r="AC73" s="261"/>
      <c r="AD73" s="261"/>
      <c r="AE73" s="261"/>
      <c r="AF73" s="261"/>
      <c r="AG73" s="261"/>
      <c r="AH73" s="261"/>
      <c r="AI73" s="261"/>
    </row>
    <row r="74" spans="2:35" s="89" customFormat="1" ht="15" x14ac:dyDescent="0.4">
      <c r="B74" s="358" t="e">
        <f>VLOOKUP(C74,[1]!Companies[#Data],3,FALSE)</f>
        <v>#REF!</v>
      </c>
      <c r="C74" s="358" t="s">
        <v>589</v>
      </c>
      <c r="D74" s="358" t="s">
        <v>569</v>
      </c>
      <c r="E74" s="358" t="s">
        <v>651</v>
      </c>
      <c r="F74" s="358" t="s">
        <v>655</v>
      </c>
      <c r="G74" s="358" t="s">
        <v>655</v>
      </c>
      <c r="H74" s="358" t="s">
        <v>564</v>
      </c>
      <c r="I74" s="358" t="s">
        <v>519</v>
      </c>
      <c r="J74" s="361">
        <v>449314</v>
      </c>
      <c r="K74" s="358" t="s">
        <v>655</v>
      </c>
      <c r="L74" s="358" t="s">
        <v>655</v>
      </c>
      <c r="M74" s="358" t="s">
        <v>655</v>
      </c>
      <c r="N74" s="358"/>
      <c r="O74" s="358" t="s">
        <v>599</v>
      </c>
      <c r="P74" s="261"/>
      <c r="Q74" s="261"/>
      <c r="R74" s="261"/>
      <c r="S74" s="261"/>
      <c r="T74" s="261"/>
      <c r="U74" s="261"/>
      <c r="V74" s="261"/>
      <c r="W74" s="261"/>
      <c r="X74" s="261"/>
      <c r="Y74" s="261"/>
      <c r="Z74" s="261"/>
      <c r="AA74" s="261"/>
      <c r="AB74" s="261"/>
      <c r="AC74" s="261"/>
      <c r="AD74" s="261"/>
      <c r="AE74" s="261"/>
      <c r="AF74" s="261"/>
      <c r="AG74" s="261"/>
      <c r="AH74" s="261"/>
      <c r="AI74" s="261"/>
    </row>
    <row r="75" spans="2:35" s="89" customFormat="1" ht="15" x14ac:dyDescent="0.4">
      <c r="B75" s="358" t="e">
        <f>VLOOKUP(C75,[1]!Companies[#Data],3,FALSE)</f>
        <v>#REF!</v>
      </c>
      <c r="C75" s="358" t="s">
        <v>589</v>
      </c>
      <c r="D75" s="358" t="s">
        <v>569</v>
      </c>
      <c r="E75" s="358" t="s">
        <v>652</v>
      </c>
      <c r="F75" s="358" t="s">
        <v>655</v>
      </c>
      <c r="G75" s="358" t="s">
        <v>655</v>
      </c>
      <c r="H75" s="358" t="s">
        <v>564</v>
      </c>
      <c r="I75" s="358" t="s">
        <v>519</v>
      </c>
      <c r="J75" s="361">
        <v>1455622</v>
      </c>
      <c r="K75" s="358" t="s">
        <v>655</v>
      </c>
      <c r="L75" s="358" t="s">
        <v>655</v>
      </c>
      <c r="M75" s="358" t="s">
        <v>655</v>
      </c>
      <c r="N75" s="358"/>
      <c r="O75" s="358" t="s">
        <v>599</v>
      </c>
      <c r="P75" s="261"/>
      <c r="Q75" s="261"/>
      <c r="R75" s="261"/>
      <c r="S75" s="261"/>
      <c r="T75" s="261"/>
      <c r="U75" s="261"/>
      <c r="V75" s="261"/>
      <c r="W75" s="261"/>
      <c r="X75" s="261"/>
      <c r="Y75" s="261"/>
      <c r="Z75" s="261"/>
      <c r="AA75" s="261"/>
      <c r="AB75" s="261"/>
      <c r="AC75" s="261"/>
      <c r="AD75" s="261"/>
      <c r="AE75" s="261"/>
      <c r="AF75" s="261"/>
      <c r="AG75" s="261"/>
      <c r="AH75" s="261"/>
      <c r="AI75" s="261"/>
    </row>
    <row r="76" spans="2:35" s="89" customFormat="1" ht="15" x14ac:dyDescent="0.4">
      <c r="B76" s="358" t="e">
        <f>VLOOKUP(C76,[1]!Companies[#Data],3,FALSE)</f>
        <v>#REF!</v>
      </c>
      <c r="C76" s="358" t="s">
        <v>589</v>
      </c>
      <c r="D76" s="358" t="s">
        <v>569</v>
      </c>
      <c r="E76" s="358" t="s">
        <v>653</v>
      </c>
      <c r="F76" s="358" t="s">
        <v>655</v>
      </c>
      <c r="G76" s="358" t="s">
        <v>655</v>
      </c>
      <c r="H76" s="358" t="s">
        <v>564</v>
      </c>
      <c r="I76" s="358" t="s">
        <v>519</v>
      </c>
      <c r="J76" s="361">
        <v>1207789</v>
      </c>
      <c r="K76" s="358" t="s">
        <v>655</v>
      </c>
      <c r="L76" s="358" t="s">
        <v>655</v>
      </c>
      <c r="M76" s="358" t="s">
        <v>655</v>
      </c>
      <c r="N76" s="358"/>
      <c r="O76" s="358" t="s">
        <v>599</v>
      </c>
      <c r="P76" s="261"/>
      <c r="Q76" s="261"/>
      <c r="R76" s="261"/>
      <c r="S76" s="261"/>
      <c r="T76" s="261"/>
      <c r="U76" s="261"/>
      <c r="V76" s="261"/>
      <c r="W76" s="261"/>
      <c r="X76" s="261"/>
      <c r="Y76" s="261"/>
      <c r="Z76" s="261"/>
      <c r="AA76" s="261"/>
      <c r="AB76" s="261"/>
      <c r="AC76" s="261"/>
      <c r="AD76" s="261"/>
      <c r="AE76" s="261"/>
      <c r="AF76" s="261"/>
      <c r="AG76" s="261"/>
      <c r="AH76" s="261"/>
      <c r="AI76" s="261"/>
    </row>
    <row r="77" spans="2:35" s="89" customFormat="1" ht="15" x14ac:dyDescent="0.4">
      <c r="B77" s="358" t="e">
        <f>VLOOKUP(C77,[1]!Companies[#Data],3,FALSE)</f>
        <v>#REF!</v>
      </c>
      <c r="C77" s="358" t="s">
        <v>589</v>
      </c>
      <c r="D77" s="358" t="s">
        <v>568</v>
      </c>
      <c r="E77" s="358" t="s">
        <v>654</v>
      </c>
      <c r="F77" s="358" t="s">
        <v>655</v>
      </c>
      <c r="G77" s="358" t="s">
        <v>655</v>
      </c>
      <c r="H77" s="358" t="s">
        <v>564</v>
      </c>
      <c r="I77" s="358" t="s">
        <v>519</v>
      </c>
      <c r="J77" s="361">
        <v>84350230</v>
      </c>
      <c r="K77" s="358" t="s">
        <v>655</v>
      </c>
      <c r="L77" s="358" t="s">
        <v>655</v>
      </c>
      <c r="M77" s="358" t="s">
        <v>655</v>
      </c>
      <c r="N77" s="358"/>
      <c r="O77" s="358" t="s">
        <v>599</v>
      </c>
      <c r="P77" s="261"/>
      <c r="Q77" s="261"/>
      <c r="R77" s="261"/>
      <c r="S77" s="261"/>
      <c r="T77" s="261"/>
      <c r="U77" s="261"/>
      <c r="V77" s="261"/>
      <c r="W77" s="261"/>
      <c r="X77" s="261"/>
      <c r="Y77" s="261"/>
      <c r="Z77" s="261"/>
      <c r="AA77" s="261"/>
      <c r="AB77" s="261"/>
      <c r="AC77" s="261"/>
      <c r="AD77" s="261"/>
      <c r="AE77" s="261"/>
      <c r="AF77" s="261"/>
      <c r="AG77" s="261"/>
      <c r="AH77" s="261"/>
      <c r="AI77" s="261"/>
    </row>
    <row r="78" spans="2:35" s="89" customFormat="1" ht="15" x14ac:dyDescent="0.4">
      <c r="B78" s="358" t="e">
        <f>VLOOKUP(C78,[1]!Companies[#Data],3,FALSE)</f>
        <v>#REF!</v>
      </c>
      <c r="C78" s="358" t="s">
        <v>589</v>
      </c>
      <c r="D78" s="358" t="s">
        <v>568</v>
      </c>
      <c r="E78" s="358" t="s">
        <v>602</v>
      </c>
      <c r="F78" s="358" t="s">
        <v>655</v>
      </c>
      <c r="G78" s="358" t="s">
        <v>655</v>
      </c>
      <c r="H78" s="358" t="s">
        <v>564</v>
      </c>
      <c r="I78" s="358" t="s">
        <v>519</v>
      </c>
      <c r="J78" s="361">
        <v>77432968</v>
      </c>
      <c r="K78" s="358" t="s">
        <v>655</v>
      </c>
      <c r="L78" s="358" t="s">
        <v>655</v>
      </c>
      <c r="M78" s="358" t="s">
        <v>655</v>
      </c>
      <c r="N78" s="358"/>
      <c r="O78" s="358" t="s">
        <v>599</v>
      </c>
      <c r="P78" s="261"/>
      <c r="Q78" s="261"/>
      <c r="R78" s="261"/>
      <c r="S78" s="261"/>
      <c r="T78" s="261"/>
      <c r="U78" s="261"/>
      <c r="V78" s="261"/>
      <c r="W78" s="261"/>
      <c r="X78" s="261"/>
      <c r="Y78" s="261"/>
      <c r="Z78" s="261"/>
      <c r="AA78" s="261"/>
      <c r="AB78" s="261"/>
      <c r="AC78" s="261"/>
      <c r="AD78" s="261"/>
      <c r="AE78" s="261"/>
      <c r="AF78" s="261"/>
      <c r="AG78" s="261"/>
      <c r="AH78" s="261"/>
      <c r="AI78" s="261"/>
    </row>
    <row r="79" spans="2:35" s="89" customFormat="1" ht="15" x14ac:dyDescent="0.4">
      <c r="B79" s="358" t="e">
        <f>VLOOKUP(C79,[1]!Companies[#Data],3,FALSE)</f>
        <v>#REF!</v>
      </c>
      <c r="C79" s="358" t="s">
        <v>589</v>
      </c>
      <c r="D79" s="358" t="s">
        <v>568</v>
      </c>
      <c r="E79" s="358" t="s">
        <v>641</v>
      </c>
      <c r="F79" s="358" t="s">
        <v>655</v>
      </c>
      <c r="G79" s="358" t="s">
        <v>655</v>
      </c>
      <c r="H79" s="358" t="s">
        <v>564</v>
      </c>
      <c r="I79" s="358" t="s">
        <v>519</v>
      </c>
      <c r="J79" s="361">
        <v>2452715</v>
      </c>
      <c r="K79" s="358" t="s">
        <v>655</v>
      </c>
      <c r="L79" s="358" t="s">
        <v>655</v>
      </c>
      <c r="M79" s="358" t="s">
        <v>655</v>
      </c>
      <c r="N79" s="358"/>
      <c r="O79" s="358" t="s">
        <v>599</v>
      </c>
      <c r="P79" s="261"/>
      <c r="Q79" s="261"/>
      <c r="R79" s="261"/>
      <c r="S79" s="261"/>
      <c r="T79" s="261"/>
      <c r="U79" s="261"/>
      <c r="V79" s="261"/>
      <c r="W79" s="261"/>
      <c r="X79" s="261"/>
      <c r="Y79" s="261"/>
      <c r="Z79" s="261"/>
      <c r="AA79" s="261"/>
      <c r="AB79" s="261"/>
      <c r="AC79" s="261"/>
      <c r="AD79" s="261"/>
      <c r="AE79" s="261"/>
      <c r="AF79" s="261"/>
      <c r="AG79" s="261"/>
      <c r="AH79" s="261"/>
      <c r="AI79" s="261"/>
    </row>
    <row r="80" spans="2:35" s="89" customFormat="1" ht="15" x14ac:dyDescent="0.4">
      <c r="B80" s="358" t="e">
        <f>VLOOKUP(C80,[1]!Companies[#Data],3,FALSE)</f>
        <v>#REF!</v>
      </c>
      <c r="C80" s="358" t="s">
        <v>589</v>
      </c>
      <c r="D80" s="358" t="s">
        <v>567</v>
      </c>
      <c r="E80" s="358" t="s">
        <v>609</v>
      </c>
      <c r="F80" s="358" t="s">
        <v>655</v>
      </c>
      <c r="G80" s="358" t="s">
        <v>655</v>
      </c>
      <c r="H80" s="358" t="s">
        <v>564</v>
      </c>
      <c r="I80" s="358" t="s">
        <v>519</v>
      </c>
      <c r="J80" s="361">
        <v>7288820</v>
      </c>
      <c r="K80" s="358" t="s">
        <v>655</v>
      </c>
      <c r="L80" s="358" t="s">
        <v>655</v>
      </c>
      <c r="M80" s="358" t="s">
        <v>655</v>
      </c>
      <c r="N80" s="358"/>
      <c r="O80" s="358" t="s">
        <v>599</v>
      </c>
      <c r="P80" s="261"/>
      <c r="Q80" s="261"/>
      <c r="R80" s="261"/>
      <c r="S80" s="261"/>
      <c r="T80" s="261"/>
      <c r="U80" s="261"/>
      <c r="V80" s="261"/>
      <c r="W80" s="261"/>
      <c r="X80" s="261"/>
      <c r="Y80" s="261"/>
      <c r="Z80" s="261"/>
      <c r="AA80" s="261"/>
      <c r="AB80" s="261"/>
      <c r="AC80" s="261"/>
      <c r="AD80" s="261"/>
      <c r="AE80" s="261"/>
      <c r="AF80" s="261"/>
      <c r="AG80" s="261"/>
      <c r="AH80" s="261"/>
      <c r="AI80" s="261"/>
    </row>
    <row r="81" spans="2:35" s="89" customFormat="1" ht="15.5" thickBot="1" x14ac:dyDescent="0.45">
      <c r="B81" s="261"/>
      <c r="C81" s="261"/>
      <c r="D81" s="261"/>
      <c r="E81" s="261"/>
      <c r="F81" s="261"/>
      <c r="G81" s="31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row>
    <row r="82" spans="2:35" s="89" customFormat="1" ht="15.5" thickBot="1" x14ac:dyDescent="0.45">
      <c r="C82" s="261"/>
      <c r="D82" s="261"/>
      <c r="E82" s="261"/>
      <c r="F82" s="261"/>
      <c r="G82" s="311"/>
      <c r="H82" s="113" t="s">
        <v>294</v>
      </c>
      <c r="I82" s="110"/>
      <c r="J82" s="99">
        <f>SUMIF(Table10[Devise de déclaration],"USD",Table10[Valeur des revenus])+(IFERROR(SUMIF(Table10[Devise de déclaration],"&lt;&gt;USD",Table10[Valeur des revenus])/'[1]Part 1 - About'!$E$45,0))</f>
        <v>0</v>
      </c>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row>
    <row r="83" spans="2:35" s="89" customFormat="1" ht="15.5" thickBot="1" x14ac:dyDescent="0.45">
      <c r="C83" s="261"/>
      <c r="D83" s="261"/>
      <c r="E83" s="261"/>
      <c r="F83" s="261"/>
      <c r="G83" s="311"/>
      <c r="H83" s="112"/>
      <c r="I83" s="112"/>
      <c r="J83" s="11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row>
    <row r="84" spans="2:35" s="89" customFormat="1" ht="16.5" thickBot="1" x14ac:dyDescent="0.45">
      <c r="C84" s="261"/>
      <c r="D84" s="261"/>
      <c r="E84" s="261"/>
      <c r="F84" s="261"/>
      <c r="G84" s="311"/>
      <c r="H84" s="98" t="str">
        <f>"Total en "&amp;'[1]Part 1 - About'!$E$44</f>
        <v>Total en XXX</v>
      </c>
      <c r="I84" s="110"/>
      <c r="J84" s="99">
        <f>SUM(Table10[Valeur des revenus])</f>
        <v>17603125527</v>
      </c>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row>
    <row r="85" spans="2:35" s="89" customFormat="1" ht="15" x14ac:dyDescent="0.4">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row>
    <row r="86" spans="2:35" ht="23.25" customHeight="1" x14ac:dyDescent="0.35">
      <c r="C86" s="458" t="s">
        <v>295</v>
      </c>
      <c r="D86" s="458"/>
      <c r="E86" s="458"/>
      <c r="F86" s="458"/>
      <c r="G86" s="458"/>
      <c r="H86" s="458"/>
      <c r="I86" s="458"/>
      <c r="J86" s="458"/>
      <c r="K86" s="458"/>
      <c r="L86" s="458"/>
      <c r="M86" s="458"/>
      <c r="N86" s="458"/>
      <c r="O86" s="215"/>
    </row>
    <row r="87" spans="2:35" s="89" customFormat="1" ht="15" x14ac:dyDescent="0.4">
      <c r="C87" s="459" t="s">
        <v>296</v>
      </c>
      <c r="D87" s="459"/>
      <c r="E87" s="459"/>
      <c r="F87" s="459"/>
      <c r="G87" s="459"/>
      <c r="H87" s="459"/>
      <c r="I87" s="459"/>
      <c r="J87" s="459"/>
      <c r="K87" s="459"/>
      <c r="L87" s="459"/>
      <c r="M87" s="459"/>
      <c r="N87" s="459"/>
      <c r="O87" s="214"/>
      <c r="P87" s="261"/>
      <c r="Q87" s="261"/>
      <c r="R87" s="261"/>
      <c r="S87" s="261"/>
      <c r="T87" s="261"/>
      <c r="U87" s="261"/>
      <c r="V87" s="261"/>
      <c r="W87" s="261"/>
      <c r="X87" s="261"/>
      <c r="Y87" s="261"/>
      <c r="Z87" s="261"/>
      <c r="AA87" s="261"/>
      <c r="AB87" s="261"/>
      <c r="AC87" s="261"/>
      <c r="AD87" s="261"/>
      <c r="AE87" s="261"/>
      <c r="AF87" s="261"/>
      <c r="AG87" s="261"/>
      <c r="AH87" s="261"/>
    </row>
    <row r="88" spans="2:35" s="89" customFormat="1" ht="15" x14ac:dyDescent="0.4">
      <c r="C88" s="459"/>
      <c r="D88" s="459"/>
      <c r="E88" s="459"/>
      <c r="F88" s="459"/>
      <c r="G88" s="459"/>
      <c r="H88" s="459"/>
      <c r="I88" s="459"/>
      <c r="J88" s="459"/>
      <c r="K88" s="459"/>
      <c r="L88" s="459"/>
      <c r="M88" s="459"/>
      <c r="N88" s="459"/>
      <c r="O88" s="214"/>
      <c r="P88" s="261"/>
      <c r="Q88" s="261"/>
      <c r="R88" s="261"/>
      <c r="S88" s="261"/>
      <c r="T88" s="261"/>
      <c r="U88" s="261"/>
      <c r="V88" s="261"/>
      <c r="W88" s="261"/>
      <c r="X88" s="261"/>
      <c r="Y88" s="261"/>
      <c r="Z88" s="261"/>
      <c r="AA88" s="261"/>
      <c r="AB88" s="261"/>
      <c r="AC88" s="261"/>
      <c r="AD88" s="261"/>
      <c r="AE88" s="261"/>
      <c r="AF88" s="261"/>
      <c r="AG88" s="261"/>
      <c r="AH88" s="261"/>
    </row>
    <row r="89" spans="2:35" s="89" customFormat="1" ht="15" x14ac:dyDescent="0.4">
      <c r="C89" s="456" t="s">
        <v>712</v>
      </c>
      <c r="D89" s="456"/>
      <c r="E89" s="456"/>
      <c r="F89" s="456"/>
      <c r="G89" s="456"/>
      <c r="H89" s="456"/>
      <c r="I89" s="456"/>
      <c r="J89" s="456"/>
      <c r="K89" s="456"/>
      <c r="L89" s="456"/>
      <c r="M89" s="456"/>
      <c r="N89" s="456"/>
      <c r="O89" s="378">
        <v>19840518100</v>
      </c>
      <c r="P89" s="261"/>
      <c r="Q89" s="261"/>
      <c r="R89" s="261"/>
      <c r="S89" s="261"/>
      <c r="T89" s="261"/>
      <c r="U89" s="261"/>
      <c r="V89" s="261"/>
      <c r="W89" s="261"/>
      <c r="X89" s="261"/>
      <c r="Y89" s="261"/>
      <c r="Z89" s="261"/>
      <c r="AA89" s="261"/>
      <c r="AB89" s="261"/>
      <c r="AC89" s="261"/>
      <c r="AD89" s="261"/>
      <c r="AE89" s="261"/>
      <c r="AF89" s="261"/>
      <c r="AG89" s="261"/>
      <c r="AH89" s="261"/>
    </row>
    <row r="90" spans="2:35" s="89" customFormat="1" ht="15" x14ac:dyDescent="0.4">
      <c r="C90" s="456" t="s">
        <v>713</v>
      </c>
      <c r="D90" s="456"/>
      <c r="E90" s="456"/>
      <c r="F90" s="456"/>
      <c r="G90" s="456"/>
      <c r="H90" s="456"/>
      <c r="I90" s="456"/>
      <c r="J90" s="456"/>
      <c r="K90" s="456"/>
      <c r="L90" s="456"/>
      <c r="M90" s="456"/>
      <c r="N90" s="456"/>
      <c r="O90" s="378">
        <f>+'#4.1 – Entreprise'!J84</f>
        <v>17603125527</v>
      </c>
      <c r="P90" s="261"/>
      <c r="Q90" s="261"/>
      <c r="R90" s="261"/>
      <c r="S90" s="261"/>
      <c r="T90" s="261"/>
      <c r="U90" s="261"/>
      <c r="V90" s="261"/>
      <c r="W90" s="261"/>
      <c r="X90" s="261"/>
      <c r="Y90" s="261"/>
      <c r="Z90" s="261"/>
      <c r="AA90" s="261"/>
      <c r="AB90" s="261"/>
      <c r="AC90" s="261"/>
      <c r="AD90" s="261"/>
      <c r="AE90" s="261"/>
      <c r="AF90" s="261"/>
      <c r="AG90" s="261"/>
      <c r="AH90" s="261"/>
    </row>
    <row r="91" spans="2:35" s="89" customFormat="1" ht="15" x14ac:dyDescent="0.4">
      <c r="C91" s="456" t="s">
        <v>714</v>
      </c>
      <c r="D91" s="456"/>
      <c r="E91" s="456"/>
      <c r="F91" s="456"/>
      <c r="G91" s="456"/>
      <c r="H91" s="456"/>
      <c r="I91" s="456"/>
      <c r="J91" s="456"/>
      <c r="K91" s="456"/>
      <c r="L91" s="456"/>
      <c r="M91" s="456"/>
      <c r="N91" s="456"/>
      <c r="O91" s="378">
        <f>+O89-O90</f>
        <v>2237392573</v>
      </c>
      <c r="P91" s="261"/>
      <c r="Q91" s="261"/>
      <c r="R91" s="261"/>
      <c r="S91" s="261"/>
      <c r="T91" s="261"/>
      <c r="U91" s="261"/>
      <c r="V91" s="261"/>
      <c r="W91" s="261"/>
      <c r="X91" s="261"/>
      <c r="Y91" s="261"/>
      <c r="Z91" s="261"/>
      <c r="AA91" s="261"/>
      <c r="AB91" s="261"/>
      <c r="AC91" s="261"/>
      <c r="AD91" s="261"/>
      <c r="AE91" s="261"/>
      <c r="AF91" s="261"/>
      <c r="AG91" s="261"/>
      <c r="AH91" s="261"/>
    </row>
    <row r="92" spans="2:35" s="89" customFormat="1" ht="15" x14ac:dyDescent="0.4">
      <c r="C92" s="456" t="s">
        <v>715</v>
      </c>
      <c r="D92" s="456"/>
      <c r="E92" s="456"/>
      <c r="F92" s="456"/>
      <c r="G92" s="456"/>
      <c r="H92" s="456"/>
      <c r="I92" s="456"/>
      <c r="J92" s="456"/>
      <c r="K92" s="456"/>
      <c r="L92" s="456"/>
      <c r="M92" s="456"/>
      <c r="N92" s="456"/>
      <c r="O92" s="378">
        <v>1641672871</v>
      </c>
      <c r="P92" s="261"/>
      <c r="Q92" s="261"/>
      <c r="R92" s="261"/>
      <c r="S92" s="261"/>
      <c r="T92" s="261"/>
      <c r="U92" s="261"/>
      <c r="V92" s="261"/>
      <c r="W92" s="261"/>
      <c r="X92" s="261"/>
      <c r="Y92" s="261"/>
      <c r="Z92" s="261"/>
      <c r="AA92" s="261"/>
      <c r="AB92" s="261"/>
      <c r="AC92" s="261"/>
      <c r="AD92" s="261"/>
      <c r="AE92" s="261"/>
      <c r="AF92" s="261"/>
      <c r="AG92" s="261"/>
      <c r="AH92" s="261"/>
    </row>
    <row r="93" spans="2:35" s="89" customFormat="1" ht="15" x14ac:dyDescent="0.4">
      <c r="C93" s="456" t="s">
        <v>716</v>
      </c>
      <c r="D93" s="456"/>
      <c r="E93" s="456"/>
      <c r="F93" s="456"/>
      <c r="G93" s="456"/>
      <c r="H93" s="456"/>
      <c r="I93" s="456"/>
      <c r="J93" s="456"/>
      <c r="K93" s="456"/>
      <c r="L93" s="456"/>
      <c r="M93" s="456"/>
      <c r="N93" s="456"/>
      <c r="O93" s="378">
        <v>595719702</v>
      </c>
      <c r="P93" s="261"/>
      <c r="Q93" s="261"/>
      <c r="R93" s="261"/>
      <c r="S93" s="261"/>
      <c r="T93" s="261"/>
      <c r="U93" s="261"/>
      <c r="V93" s="261"/>
      <c r="W93" s="261"/>
      <c r="X93" s="261"/>
      <c r="Y93" s="261"/>
      <c r="Z93" s="261"/>
      <c r="AA93" s="261"/>
      <c r="AB93" s="261"/>
      <c r="AC93" s="261"/>
      <c r="AD93" s="261"/>
      <c r="AE93" s="261"/>
      <c r="AF93" s="261"/>
      <c r="AG93" s="261"/>
      <c r="AH93" s="261"/>
    </row>
    <row r="94" spans="2:35" s="89" customFormat="1" ht="15" x14ac:dyDescent="0.4">
      <c r="C94" s="456" t="s">
        <v>717</v>
      </c>
      <c r="D94" s="456"/>
      <c r="E94" s="456"/>
      <c r="F94" s="456"/>
      <c r="G94" s="456"/>
      <c r="H94" s="456"/>
      <c r="I94" s="456"/>
      <c r="J94" s="456"/>
      <c r="K94" s="456"/>
      <c r="L94" s="456"/>
      <c r="M94" s="456"/>
      <c r="N94" s="456"/>
      <c r="O94" s="378">
        <f>+O91-O92-O93</f>
        <v>0</v>
      </c>
      <c r="P94" s="261"/>
      <c r="Q94" s="261"/>
      <c r="R94" s="261"/>
      <c r="S94" s="261"/>
      <c r="T94" s="261"/>
      <c r="U94" s="261"/>
      <c r="V94" s="261"/>
      <c r="W94" s="261"/>
      <c r="X94" s="261"/>
      <c r="Y94" s="261"/>
      <c r="Z94" s="261"/>
      <c r="AA94" s="261"/>
      <c r="AB94" s="261"/>
      <c r="AC94" s="261"/>
      <c r="AD94" s="261"/>
      <c r="AE94" s="261"/>
      <c r="AF94" s="261"/>
      <c r="AG94" s="261"/>
      <c r="AH94" s="261"/>
    </row>
    <row r="95" spans="2:35" s="89" customFormat="1" ht="16.5" customHeight="1" thickBot="1" x14ac:dyDescent="0.45">
      <c r="C95" s="461"/>
      <c r="D95" s="461"/>
      <c r="E95" s="461"/>
      <c r="F95" s="461"/>
      <c r="G95" s="461"/>
      <c r="H95" s="461"/>
      <c r="I95" s="461"/>
      <c r="J95" s="461"/>
      <c r="K95" s="461"/>
      <c r="L95" s="461"/>
      <c r="M95" s="461"/>
      <c r="N95" s="461"/>
      <c r="O95" s="212"/>
      <c r="P95" s="261"/>
      <c r="Q95" s="261"/>
      <c r="R95" s="261"/>
      <c r="S95" s="261"/>
      <c r="T95" s="261"/>
      <c r="U95" s="261"/>
      <c r="V95" s="261"/>
      <c r="W95" s="261"/>
      <c r="X95" s="261"/>
      <c r="Y95" s="261"/>
      <c r="Z95" s="261"/>
      <c r="AA95" s="261"/>
      <c r="AB95" s="261"/>
      <c r="AC95" s="261"/>
      <c r="AD95" s="261"/>
      <c r="AE95" s="261"/>
      <c r="AF95" s="261"/>
      <c r="AG95" s="261"/>
      <c r="AH95" s="261"/>
    </row>
    <row r="96" spans="2:35" s="89" customFormat="1" ht="15" x14ac:dyDescent="0.4">
      <c r="C96" s="453"/>
      <c r="D96" s="453"/>
      <c r="E96" s="453"/>
      <c r="F96" s="453"/>
      <c r="G96" s="453"/>
      <c r="H96" s="453"/>
      <c r="I96" s="453"/>
      <c r="J96" s="453"/>
      <c r="K96" s="453"/>
      <c r="L96" s="453"/>
      <c r="M96" s="453"/>
      <c r="N96" s="453"/>
      <c r="O96" s="212"/>
      <c r="P96" s="261"/>
      <c r="Q96" s="261"/>
      <c r="R96" s="261"/>
      <c r="S96" s="261"/>
      <c r="T96" s="261"/>
      <c r="U96" s="261"/>
      <c r="V96" s="261"/>
      <c r="W96" s="261"/>
      <c r="X96" s="261"/>
      <c r="Y96" s="261"/>
      <c r="Z96" s="261"/>
      <c r="AA96" s="261"/>
      <c r="AB96" s="261"/>
      <c r="AC96" s="261"/>
      <c r="AD96" s="261"/>
      <c r="AE96" s="261"/>
      <c r="AF96" s="261"/>
      <c r="AG96" s="261"/>
      <c r="AH96" s="261"/>
    </row>
    <row r="97" spans="3:34" s="89" customFormat="1" ht="15.5" thickBot="1" x14ac:dyDescent="0.45">
      <c r="C97" s="435" t="s">
        <v>264</v>
      </c>
      <c r="D97" s="436"/>
      <c r="E97" s="436"/>
      <c r="F97" s="436"/>
      <c r="G97" s="436"/>
      <c r="H97" s="436"/>
      <c r="I97" s="436"/>
      <c r="J97" s="436"/>
      <c r="K97" s="436"/>
      <c r="L97" s="436"/>
      <c r="M97" s="436"/>
      <c r="N97" s="436"/>
      <c r="O97" s="208"/>
      <c r="P97" s="261"/>
      <c r="Q97" s="261"/>
      <c r="R97" s="261"/>
      <c r="S97" s="261"/>
      <c r="T97" s="261"/>
      <c r="U97" s="261"/>
      <c r="V97" s="261"/>
      <c r="W97" s="261"/>
      <c r="X97" s="261"/>
      <c r="Y97" s="261"/>
      <c r="Z97" s="261"/>
      <c r="AA97" s="261"/>
      <c r="AB97" s="261"/>
      <c r="AC97" s="261"/>
      <c r="AD97" s="261"/>
      <c r="AE97" s="261"/>
      <c r="AF97" s="261"/>
      <c r="AG97" s="261"/>
      <c r="AH97" s="261"/>
    </row>
    <row r="98" spans="3:34" s="89" customFormat="1" ht="15" x14ac:dyDescent="0.4">
      <c r="C98" s="437" t="s">
        <v>265</v>
      </c>
      <c r="D98" s="438"/>
      <c r="E98" s="438"/>
      <c r="F98" s="438"/>
      <c r="G98" s="438"/>
      <c r="H98" s="438"/>
      <c r="I98" s="438"/>
      <c r="J98" s="438"/>
      <c r="K98" s="438"/>
      <c r="L98" s="438"/>
      <c r="M98" s="438"/>
      <c r="N98" s="438"/>
      <c r="O98" s="208"/>
      <c r="P98" s="261"/>
      <c r="Q98" s="261"/>
      <c r="R98" s="261"/>
      <c r="S98" s="261"/>
      <c r="T98" s="261"/>
      <c r="U98" s="261"/>
      <c r="V98" s="261"/>
      <c r="W98" s="261"/>
      <c r="X98" s="261"/>
      <c r="Y98" s="261"/>
      <c r="Z98" s="261"/>
      <c r="AA98" s="261"/>
      <c r="AB98" s="261"/>
      <c r="AC98" s="261"/>
      <c r="AD98" s="261"/>
      <c r="AE98" s="261"/>
      <c r="AF98" s="261"/>
      <c r="AG98" s="261"/>
      <c r="AH98" s="261"/>
    </row>
    <row r="99" spans="3:34" s="89" customFormat="1" ht="15.5" thickBot="1" x14ac:dyDescent="0.45">
      <c r="C99" s="454"/>
      <c r="D99" s="454"/>
      <c r="E99" s="454"/>
      <c r="F99" s="454"/>
      <c r="G99" s="454"/>
      <c r="H99" s="454"/>
      <c r="I99" s="454"/>
      <c r="J99" s="454"/>
      <c r="K99" s="454"/>
      <c r="L99" s="454"/>
      <c r="M99" s="454"/>
      <c r="N99" s="454"/>
      <c r="O99" s="212"/>
      <c r="P99" s="261"/>
      <c r="Q99" s="261"/>
      <c r="R99" s="261"/>
      <c r="S99" s="261"/>
      <c r="T99" s="261"/>
      <c r="U99" s="261"/>
      <c r="V99" s="261"/>
      <c r="W99" s="261"/>
      <c r="X99" s="261"/>
      <c r="Y99" s="261"/>
      <c r="Z99" s="261"/>
      <c r="AA99" s="261"/>
      <c r="AB99" s="261"/>
      <c r="AC99" s="261"/>
      <c r="AD99" s="261"/>
      <c r="AE99" s="261"/>
      <c r="AF99" s="261"/>
      <c r="AG99" s="261"/>
      <c r="AH99" s="261"/>
    </row>
    <row r="100" spans="3:34" s="89" customFormat="1" ht="15" x14ac:dyDescent="0.4">
      <c r="C100" s="399" t="s">
        <v>27</v>
      </c>
      <c r="D100" s="399"/>
      <c r="E100" s="399"/>
      <c r="F100" s="399"/>
      <c r="G100" s="399"/>
      <c r="H100" s="399"/>
      <c r="I100" s="399"/>
      <c r="J100" s="399"/>
      <c r="K100" s="399"/>
      <c r="L100" s="399"/>
      <c r="M100" s="399"/>
      <c r="N100" s="399"/>
      <c r="O100" s="205"/>
      <c r="P100" s="261"/>
      <c r="Q100" s="261"/>
      <c r="R100" s="261"/>
      <c r="S100" s="261"/>
      <c r="T100" s="261"/>
      <c r="U100" s="261"/>
      <c r="V100" s="261"/>
      <c r="W100" s="261"/>
      <c r="X100" s="261"/>
      <c r="Y100" s="261"/>
      <c r="Z100" s="261"/>
      <c r="AA100" s="261"/>
      <c r="AB100" s="261"/>
      <c r="AC100" s="261"/>
      <c r="AD100" s="261"/>
      <c r="AE100" s="261"/>
      <c r="AF100" s="261"/>
      <c r="AG100" s="261"/>
      <c r="AH100" s="261"/>
    </row>
    <row r="101" spans="3:34" s="89" customFormat="1" ht="15.75" customHeight="1" x14ac:dyDescent="0.4">
      <c r="C101" s="382" t="s">
        <v>28</v>
      </c>
      <c r="D101" s="382"/>
      <c r="E101" s="382"/>
      <c r="F101" s="382"/>
      <c r="G101" s="382"/>
      <c r="H101" s="382"/>
      <c r="I101" s="382"/>
      <c r="J101" s="382"/>
      <c r="K101" s="382"/>
      <c r="L101" s="382"/>
      <c r="M101" s="382"/>
      <c r="N101" s="382"/>
      <c r="O101" s="202"/>
      <c r="P101" s="261"/>
      <c r="Q101" s="261"/>
      <c r="R101" s="261"/>
      <c r="S101" s="261"/>
      <c r="T101" s="261"/>
      <c r="U101" s="261"/>
      <c r="V101" s="261"/>
      <c r="W101" s="261"/>
      <c r="X101" s="261"/>
      <c r="Y101" s="261"/>
      <c r="Z101" s="261"/>
      <c r="AA101" s="261"/>
      <c r="AB101" s="261"/>
      <c r="AC101" s="261"/>
      <c r="AD101" s="261"/>
      <c r="AE101" s="261"/>
      <c r="AF101" s="261"/>
      <c r="AG101" s="261"/>
      <c r="AH101" s="261"/>
    </row>
    <row r="102" spans="3:34" s="89" customFormat="1" ht="15" x14ac:dyDescent="0.4">
      <c r="C102" s="399" t="s">
        <v>30</v>
      </c>
      <c r="D102" s="399"/>
      <c r="E102" s="399"/>
      <c r="F102" s="399"/>
      <c r="G102" s="399"/>
      <c r="H102" s="399"/>
      <c r="I102" s="399"/>
      <c r="J102" s="399"/>
      <c r="K102" s="399"/>
      <c r="L102" s="399"/>
      <c r="M102" s="399"/>
      <c r="N102" s="399"/>
      <c r="O102" s="205"/>
      <c r="P102" s="261"/>
      <c r="Q102" s="261"/>
      <c r="R102" s="261"/>
      <c r="S102" s="261"/>
      <c r="T102" s="261"/>
      <c r="U102" s="261"/>
      <c r="V102" s="261"/>
      <c r="W102" s="261"/>
      <c r="X102" s="261"/>
      <c r="Y102" s="261"/>
      <c r="Z102" s="261"/>
      <c r="AA102" s="261"/>
      <c r="AB102" s="261"/>
      <c r="AC102" s="261"/>
      <c r="AD102" s="261"/>
      <c r="AE102" s="261"/>
      <c r="AF102" s="261"/>
      <c r="AG102" s="261"/>
      <c r="AH102" s="261"/>
    </row>
    <row r="105" spans="3:34" x14ac:dyDescent="0.35">
      <c r="J105" s="109"/>
    </row>
    <row r="106" spans="3:34" x14ac:dyDescent="0.35">
      <c r="J106" s="109"/>
      <c r="K106" s="108"/>
    </row>
    <row r="108" spans="3:34" x14ac:dyDescent="0.35">
      <c r="K108" s="108"/>
    </row>
  </sheetData>
  <protectedRanges>
    <protectedRange algorithmName="SHA-512" hashValue="19r0bVvPR7yZA0UiYij7Tv1CBk3noIABvFePbLhCJ4nk3L6A+Fy+RdPPS3STf+a52x4pG2PQK4FAkXK9epnlIA==" saltValue="gQC4yrLvnbJqxYZ0KSEoZA==" spinCount="100000" sqref="C81:D84 F81:H83 F84:G84 B15:D80 H15:H80" name="Government revenues_1"/>
    <protectedRange algorithmName="SHA-512" hashValue="19r0bVvPR7yZA0UiYij7Tv1CBk3noIABvFePbLhCJ4nk3L6A+Fy+RdPPS3STf+a52x4pG2PQK4FAkXK9epnlIA==" saltValue="gQC4yrLvnbJqxYZ0KSEoZA==" spinCount="100000" sqref="I82:I84 I15:I80" name="Government revenues_2"/>
  </protectedRanges>
  <mergeCells count="28">
    <mergeCell ref="C102:N102"/>
    <mergeCell ref="B13:N13"/>
    <mergeCell ref="C96:N96"/>
    <mergeCell ref="C97:N97"/>
    <mergeCell ref="C98:N98"/>
    <mergeCell ref="C99:N99"/>
    <mergeCell ref="C100:N100"/>
    <mergeCell ref="C101:N101"/>
    <mergeCell ref="C95:N95"/>
    <mergeCell ref="C89:N89"/>
    <mergeCell ref="C90:N90"/>
    <mergeCell ref="C91:N91"/>
    <mergeCell ref="C92:N92"/>
    <mergeCell ref="C2:N2"/>
    <mergeCell ref="C3:N3"/>
    <mergeCell ref="C4:N4"/>
    <mergeCell ref="C5:N5"/>
    <mergeCell ref="C6:N6"/>
    <mergeCell ref="C7:N7"/>
    <mergeCell ref="C8:N8"/>
    <mergeCell ref="C9:N9"/>
    <mergeCell ref="C93:N93"/>
    <mergeCell ref="C94:N94"/>
    <mergeCell ref="C10:N10"/>
    <mergeCell ref="C11:N11"/>
    <mergeCell ref="C86:N86"/>
    <mergeCell ref="C87:N87"/>
    <mergeCell ref="C88:N88"/>
  </mergeCells>
  <hyperlinks>
    <hyperlink ref="B13" r:id="rId1" location="r4-1" display="EITI Requirement 4.1" xr:uid="{00000000-0004-0000-0E00-000000000000}"/>
    <hyperlink ref="C98:G98" r:id="rId2" display="Give us your feedback or report a conflict in the data! Write to us at  data@eiti.org" xr:uid="{00000000-0004-0000-0E00-000001000000}"/>
    <hyperlink ref="C97:G97" r:id="rId3" display="For the latest version of Summary data templates, see  https://eiti.org/summary-data-template" xr:uid="{00000000-0004-0000-0E00-000002000000}"/>
  </hyperlinks>
  <pageMargins left="0.7" right="0.7" top="0.75" bottom="0.75" header="0.3" footer="0.3"/>
  <pageSetup paperSize="9" orientation="portrait"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U29"/>
  <sheetViews>
    <sheetView zoomScale="70" zoomScaleNormal="70" workbookViewId="0">
      <selection activeCell="D12" sqref="D12"/>
    </sheetView>
  </sheetViews>
  <sheetFormatPr baseColWidth="10" defaultColWidth="10.5" defaultRowHeight="16" x14ac:dyDescent="0.4"/>
  <cols>
    <col min="1" max="1" width="14.9140625" customWidth="1"/>
    <col min="2" max="2" width="50.5"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3" style="226" customWidth="1"/>
    <col min="12" max="12" width="36.08203125" customWidth="1"/>
    <col min="13" max="13" width="2.5"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320</v>
      </c>
    </row>
    <row r="3" spans="1:21" s="24" customFormat="1" ht="105" x14ac:dyDescent="0.35">
      <c r="A3" s="206" t="s">
        <v>321</v>
      </c>
      <c r="B3" s="41" t="s">
        <v>515</v>
      </c>
      <c r="D3" s="8" t="s">
        <v>670</v>
      </c>
      <c r="F3" s="42"/>
      <c r="H3" s="42"/>
      <c r="J3" s="227"/>
      <c r="L3" s="227"/>
      <c r="N3" s="228"/>
      <c r="P3" s="228"/>
      <c r="R3" s="228"/>
      <c r="T3" s="228"/>
    </row>
    <row r="4" spans="1:21" s="23" customFormat="1" ht="19" x14ac:dyDescent="0.35">
      <c r="A4" s="40"/>
      <c r="B4" s="32"/>
      <c r="D4" s="32"/>
      <c r="F4" s="32"/>
      <c r="H4" s="32"/>
      <c r="J4" s="33"/>
      <c r="L4" s="222"/>
      <c r="N4" s="33"/>
    </row>
    <row r="5" spans="1:21" s="275" customFormat="1" ht="96" x14ac:dyDescent="0.35">
      <c r="A5" s="280"/>
      <c r="B5" s="274"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3" customFormat="1" ht="19" x14ac:dyDescent="0.35">
      <c r="A6" s="40"/>
      <c r="B6" s="32"/>
      <c r="D6" s="32"/>
      <c r="F6" s="32"/>
      <c r="H6" s="32"/>
      <c r="J6" s="33"/>
      <c r="L6" s="24"/>
      <c r="N6" s="33"/>
      <c r="P6" s="33"/>
      <c r="R6" s="33"/>
      <c r="T6" s="33"/>
    </row>
    <row r="7" spans="1:21" s="24" customFormat="1" ht="30" x14ac:dyDescent="0.35">
      <c r="A7" s="206" t="s">
        <v>118</v>
      </c>
      <c r="B7" s="41" t="s">
        <v>322</v>
      </c>
      <c r="D7" s="8" t="s">
        <v>564</v>
      </c>
      <c r="F7" s="42"/>
      <c r="H7" s="42"/>
      <c r="J7" s="227"/>
      <c r="K7" s="231"/>
      <c r="L7" s="227"/>
      <c r="M7" s="23"/>
      <c r="N7" s="228"/>
      <c r="O7" s="23"/>
      <c r="P7" s="228"/>
      <c r="Q7" s="23"/>
      <c r="R7" s="228"/>
      <c r="T7" s="228"/>
    </row>
    <row r="8" spans="1:21" s="23" customFormat="1" ht="19" x14ac:dyDescent="0.35">
      <c r="A8" s="40"/>
      <c r="B8" s="32"/>
      <c r="D8" s="32"/>
      <c r="F8" s="32"/>
      <c r="H8" s="32"/>
      <c r="J8" s="33"/>
      <c r="N8" s="33"/>
      <c r="P8" s="33"/>
      <c r="R8" s="33"/>
      <c r="T8" s="33"/>
    </row>
    <row r="9" spans="1:21" s="23" customFormat="1" ht="45" x14ac:dyDescent="0.35">
      <c r="A9" s="40"/>
      <c r="B9" s="38" t="s">
        <v>323</v>
      </c>
      <c r="D9" s="8"/>
      <c r="F9" s="8"/>
      <c r="H9" s="8"/>
      <c r="J9" s="403"/>
      <c r="K9" s="24"/>
      <c r="L9" s="227"/>
      <c r="N9" s="228"/>
      <c r="P9" s="228"/>
      <c r="R9" s="228"/>
      <c r="T9" s="228"/>
    </row>
    <row r="10" spans="1:21" s="7" customFormat="1" ht="30" x14ac:dyDescent="0.35">
      <c r="A10" s="229"/>
      <c r="B10" s="38" t="s">
        <v>324</v>
      </c>
      <c r="C10" s="230"/>
      <c r="D10" s="8"/>
      <c r="E10" s="230"/>
      <c r="F10" s="8"/>
      <c r="G10" s="23"/>
      <c r="H10" s="8"/>
      <c r="I10" s="23"/>
      <c r="J10" s="404"/>
      <c r="K10" s="23"/>
      <c r="L10" s="227"/>
      <c r="M10" s="23"/>
      <c r="N10" s="228"/>
      <c r="O10" s="23"/>
      <c r="P10" s="228"/>
      <c r="Q10" s="23"/>
      <c r="R10" s="228"/>
      <c r="S10" s="23"/>
      <c r="T10" s="228"/>
      <c r="U10" s="23"/>
    </row>
    <row r="11" spans="1:21" s="7" customFormat="1" ht="15" x14ac:dyDescent="0.35">
      <c r="A11" s="229"/>
      <c r="B11" s="39" t="s">
        <v>325</v>
      </c>
      <c r="C11" s="230"/>
      <c r="D11" s="19"/>
      <c r="E11" s="230"/>
      <c r="F11" s="19"/>
      <c r="G11" s="24"/>
      <c r="H11" s="19"/>
      <c r="I11" s="24"/>
      <c r="J11" s="404"/>
      <c r="K11" s="231"/>
      <c r="L11" s="227"/>
      <c r="M11" s="24"/>
      <c r="N11" s="228"/>
      <c r="O11" s="24"/>
      <c r="P11" s="228"/>
      <c r="Q11" s="24"/>
      <c r="R11" s="228"/>
      <c r="S11" s="24"/>
      <c r="T11" s="228"/>
      <c r="U11" s="24"/>
    </row>
    <row r="12" spans="1:21" s="7" customFormat="1" ht="19" x14ac:dyDescent="0.35">
      <c r="A12" s="229"/>
      <c r="B12" s="16" t="s">
        <v>202</v>
      </c>
      <c r="C12" s="230"/>
      <c r="D12" s="8"/>
      <c r="E12" s="230"/>
      <c r="F12" s="8"/>
      <c r="G12" s="23"/>
      <c r="H12" s="8"/>
      <c r="I12" s="23"/>
      <c r="J12" s="404"/>
      <c r="K12" s="231"/>
      <c r="L12" s="227"/>
      <c r="M12" s="23"/>
      <c r="N12" s="228"/>
      <c r="O12" s="23"/>
      <c r="P12" s="228"/>
      <c r="Q12" s="23"/>
      <c r="R12" s="228"/>
      <c r="S12" s="23"/>
      <c r="T12" s="228"/>
      <c r="U12" s="23"/>
    </row>
    <row r="13" spans="1:21" s="7" customFormat="1" ht="15" x14ac:dyDescent="0.35">
      <c r="A13" s="229"/>
      <c r="B13" s="16" t="s">
        <v>203</v>
      </c>
      <c r="C13" s="230"/>
      <c r="D13" s="8"/>
      <c r="E13" s="230"/>
      <c r="F13" s="8"/>
      <c r="G13" s="24"/>
      <c r="H13" s="8"/>
      <c r="I13" s="24"/>
      <c r="J13" s="404"/>
      <c r="K13" s="231"/>
      <c r="L13" s="227"/>
      <c r="M13" s="24"/>
      <c r="N13" s="228"/>
      <c r="O13" s="24"/>
      <c r="P13" s="228"/>
      <c r="Q13" s="24"/>
      <c r="R13" s="228"/>
      <c r="S13" s="24"/>
      <c r="T13" s="228"/>
      <c r="U13" s="24"/>
    </row>
    <row r="14" spans="1:21" s="7" customFormat="1" ht="19" x14ac:dyDescent="0.4">
      <c r="A14" s="229"/>
      <c r="B14" s="16" t="s">
        <v>205</v>
      </c>
      <c r="C14" s="230"/>
      <c r="D14" s="8"/>
      <c r="E14" s="230"/>
      <c r="F14" s="8"/>
      <c r="G14" s="23"/>
      <c r="H14" s="8"/>
      <c r="I14" s="23"/>
      <c r="J14" s="404"/>
      <c r="K14" s="234"/>
      <c r="L14" s="227"/>
      <c r="M14" s="23"/>
      <c r="N14" s="228"/>
      <c r="O14" s="23"/>
      <c r="P14" s="228"/>
      <c r="Q14" s="23"/>
      <c r="R14" s="228"/>
      <c r="S14" s="23"/>
      <c r="T14" s="228"/>
      <c r="U14" s="23"/>
    </row>
    <row r="15" spans="1:21" s="7" customFormat="1" x14ac:dyDescent="0.4">
      <c r="A15" s="229"/>
      <c r="B15" s="39" t="s">
        <v>326</v>
      </c>
      <c r="C15" s="230"/>
      <c r="D15" s="19"/>
      <c r="E15" s="230"/>
      <c r="F15" s="19"/>
      <c r="G15" s="25"/>
      <c r="H15" s="19"/>
      <c r="I15" s="25"/>
      <c r="J15" s="404"/>
      <c r="K15" s="234"/>
      <c r="L15" s="227"/>
      <c r="M15" s="25"/>
      <c r="N15" s="228"/>
      <c r="O15" s="25"/>
      <c r="P15" s="228"/>
      <c r="Q15" s="25"/>
      <c r="R15" s="228"/>
      <c r="S15" s="25"/>
      <c r="T15" s="228"/>
      <c r="U15" s="25"/>
    </row>
    <row r="16" spans="1:21" s="7" customFormat="1" x14ac:dyDescent="0.4">
      <c r="A16" s="229"/>
      <c r="B16" s="16" t="s">
        <v>202</v>
      </c>
      <c r="C16" s="230"/>
      <c r="D16" s="8"/>
      <c r="E16" s="230"/>
      <c r="F16" s="8"/>
      <c r="G16" s="25"/>
      <c r="H16" s="8"/>
      <c r="I16" s="25"/>
      <c r="J16" s="404"/>
      <c r="K16" s="332"/>
      <c r="L16" s="227"/>
      <c r="M16" s="25"/>
      <c r="N16" s="228"/>
      <c r="O16" s="25"/>
      <c r="P16" s="228"/>
      <c r="Q16" s="25"/>
      <c r="R16" s="228"/>
      <c r="S16" s="25"/>
      <c r="T16" s="228"/>
      <c r="U16" s="25"/>
    </row>
    <row r="17" spans="1:21" s="7" customFormat="1" x14ac:dyDescent="0.4">
      <c r="A17" s="229"/>
      <c r="B17" s="16" t="str">
        <f>LEFT(B16,SEARCH(",",B16))&amp;" value"</f>
        <v>Pétrole brut (2709), value</v>
      </c>
      <c r="C17" s="230"/>
      <c r="D17" s="8"/>
      <c r="E17" s="230"/>
      <c r="F17" s="8"/>
      <c r="G17" s="25"/>
      <c r="H17" s="8"/>
      <c r="I17" s="25"/>
      <c r="J17" s="425"/>
      <c r="K17" s="226"/>
      <c r="L17" s="227"/>
      <c r="M17" s="328"/>
      <c r="N17" s="228"/>
      <c r="O17" s="25"/>
      <c r="P17" s="228"/>
      <c r="Q17" s="25"/>
      <c r="R17" s="228"/>
      <c r="S17" s="25"/>
      <c r="T17" s="228"/>
      <c r="U17" s="25"/>
    </row>
    <row r="18" spans="1:21" s="7" customFormat="1" x14ac:dyDescent="0.4">
      <c r="A18" s="229"/>
      <c r="B18" s="16" t="s">
        <v>203</v>
      </c>
      <c r="C18" s="230"/>
      <c r="D18" s="8"/>
      <c r="E18" s="230"/>
      <c r="F18" s="8"/>
      <c r="G18" s="25"/>
      <c r="H18" s="8"/>
      <c r="I18" s="25"/>
      <c r="J18" s="425"/>
      <c r="K18" s="226"/>
      <c r="L18" s="227"/>
      <c r="M18" s="328"/>
      <c r="N18" s="228"/>
      <c r="O18" s="25"/>
      <c r="P18" s="228"/>
      <c r="Q18" s="25"/>
      <c r="R18" s="228"/>
      <c r="S18" s="25"/>
      <c r="T18" s="228"/>
      <c r="U18" s="25"/>
    </row>
    <row r="19" spans="1:21" s="7" customFormat="1" x14ac:dyDescent="0.4">
      <c r="A19" s="229"/>
      <c r="B19" s="16" t="str">
        <f>LEFT(B18,SEARCH(",",B18))&amp;" value"</f>
        <v>Gaz naturel (2711), value</v>
      </c>
      <c r="C19" s="230"/>
      <c r="D19" s="8"/>
      <c r="E19" s="230"/>
      <c r="F19" s="8"/>
      <c r="G19" s="25"/>
      <c r="H19" s="8"/>
      <c r="I19" s="25"/>
      <c r="J19" s="425"/>
      <c r="K19" s="226"/>
      <c r="L19" s="227"/>
      <c r="M19" s="328"/>
      <c r="N19" s="228"/>
      <c r="O19" s="25"/>
      <c r="P19" s="228"/>
      <c r="Q19" s="25"/>
      <c r="R19" s="228"/>
      <c r="S19" s="25"/>
      <c r="T19" s="228"/>
      <c r="U19" s="25"/>
    </row>
    <row r="20" spans="1:21" s="7" customFormat="1" x14ac:dyDescent="0.4">
      <c r="A20" s="229"/>
      <c r="B20" s="16" t="s">
        <v>205</v>
      </c>
      <c r="C20" s="230"/>
      <c r="D20" s="8"/>
      <c r="E20" s="230"/>
      <c r="F20" s="8"/>
      <c r="G20" s="25"/>
      <c r="H20" s="8"/>
      <c r="I20" s="25"/>
      <c r="J20" s="425"/>
      <c r="K20" s="226"/>
      <c r="L20" s="227"/>
      <c r="M20" s="328"/>
      <c r="N20" s="228"/>
      <c r="O20" s="25"/>
      <c r="P20" s="228"/>
      <c r="Q20" s="25"/>
      <c r="R20" s="228"/>
      <c r="S20" s="25"/>
      <c r="T20" s="228"/>
      <c r="U20" s="25"/>
    </row>
    <row r="21" spans="1:21" s="7" customFormat="1" x14ac:dyDescent="0.4">
      <c r="A21" s="229"/>
      <c r="B21" s="16" t="str">
        <f>LEFT(B20,SEARCH(",",B20))&amp;" value"</f>
        <v>Ajoutez des matières premières ici, value</v>
      </c>
      <c r="C21" s="230"/>
      <c r="D21" s="8"/>
      <c r="E21" s="230"/>
      <c r="F21" s="8"/>
      <c r="G21" s="25"/>
      <c r="H21" s="8"/>
      <c r="I21" s="25"/>
      <c r="J21" s="425"/>
      <c r="K21" s="226"/>
      <c r="L21" s="227"/>
      <c r="M21" s="328"/>
      <c r="N21" s="228"/>
      <c r="O21" s="25"/>
      <c r="P21" s="228"/>
      <c r="Q21" s="25"/>
      <c r="R21" s="228"/>
      <c r="S21" s="25"/>
      <c r="T21" s="228"/>
      <c r="U21" s="25"/>
    </row>
    <row r="22" spans="1:21" s="7" customFormat="1" ht="45" x14ac:dyDescent="0.4">
      <c r="A22" s="229"/>
      <c r="B22" s="39" t="s">
        <v>327</v>
      </c>
      <c r="C22" s="230"/>
      <c r="D22" s="8"/>
      <c r="E22" s="23"/>
      <c r="F22" s="8"/>
      <c r="G22" s="25"/>
      <c r="H22" s="8"/>
      <c r="I22" s="25"/>
      <c r="J22" s="425"/>
      <c r="K22" s="226"/>
      <c r="L22" s="227"/>
      <c r="M22" s="328"/>
      <c r="N22" s="228"/>
      <c r="O22" s="25"/>
      <c r="P22" s="228"/>
      <c r="Q22" s="25"/>
      <c r="R22" s="228"/>
      <c r="S22" s="25"/>
      <c r="T22" s="228"/>
      <c r="U22" s="25"/>
    </row>
    <row r="23" spans="1:21" s="7" customFormat="1" ht="45" x14ac:dyDescent="0.4">
      <c r="A23" s="229"/>
      <c r="B23" s="39" t="s">
        <v>328</v>
      </c>
      <c r="C23" s="230"/>
      <c r="D23" s="8"/>
      <c r="E23" s="23"/>
      <c r="F23" s="8"/>
      <c r="G23" s="25"/>
      <c r="H23" s="8"/>
      <c r="I23" s="25"/>
      <c r="J23" s="425"/>
      <c r="K23" s="226"/>
      <c r="L23" s="227"/>
      <c r="M23" s="328"/>
      <c r="N23" s="228"/>
      <c r="O23" s="25"/>
      <c r="P23" s="228"/>
      <c r="Q23" s="25"/>
      <c r="R23" s="228"/>
      <c r="S23" s="25"/>
      <c r="T23" s="228"/>
      <c r="U23" s="25"/>
    </row>
    <row r="24" spans="1:21" s="7" customFormat="1" ht="60" x14ac:dyDescent="0.4">
      <c r="A24" s="229"/>
      <c r="B24" s="39" t="s">
        <v>329</v>
      </c>
      <c r="C24" s="230"/>
      <c r="D24" s="8"/>
      <c r="E24" s="23"/>
      <c r="F24" s="8"/>
      <c r="G24" s="25"/>
      <c r="H24" s="8"/>
      <c r="I24" s="25"/>
      <c r="J24" s="404"/>
      <c r="K24" s="226"/>
      <c r="L24" s="227"/>
      <c r="M24" s="25"/>
      <c r="N24" s="228"/>
      <c r="O24" s="25"/>
      <c r="P24" s="228"/>
      <c r="Q24" s="25"/>
      <c r="R24" s="228"/>
      <c r="S24" s="25"/>
      <c r="T24" s="228"/>
      <c r="U24" s="25"/>
    </row>
    <row r="25" spans="1:21" s="7" customFormat="1" ht="105" x14ac:dyDescent="0.4">
      <c r="A25" s="229"/>
      <c r="B25" s="39" t="s">
        <v>330</v>
      </c>
      <c r="C25" s="230"/>
      <c r="D25" s="8"/>
      <c r="E25" s="23"/>
      <c r="F25" s="8"/>
      <c r="G25" s="25"/>
      <c r="H25" s="8"/>
      <c r="I25" s="25"/>
      <c r="J25" s="404"/>
      <c r="K25" s="226"/>
      <c r="L25" s="227"/>
      <c r="M25" s="25"/>
      <c r="N25" s="228"/>
      <c r="O25" s="25"/>
      <c r="P25" s="228"/>
      <c r="Q25" s="25"/>
      <c r="R25" s="228"/>
      <c r="S25" s="25"/>
      <c r="T25" s="228"/>
      <c r="U25" s="25"/>
    </row>
    <row r="26" spans="1:21" s="7" customFormat="1" ht="90" x14ac:dyDescent="0.4">
      <c r="A26" s="229"/>
      <c r="B26" s="39" t="s">
        <v>331</v>
      </c>
      <c r="C26" s="230"/>
      <c r="D26" s="8"/>
      <c r="E26" s="23"/>
      <c r="F26" s="8"/>
      <c r="G26" s="25"/>
      <c r="H26" s="8"/>
      <c r="I26" s="25"/>
      <c r="J26" s="404"/>
      <c r="K26" s="226"/>
      <c r="L26" s="227"/>
      <c r="M26" s="25"/>
      <c r="N26" s="228"/>
      <c r="O26" s="25"/>
      <c r="P26" s="228"/>
      <c r="Q26" s="25"/>
      <c r="R26" s="228"/>
      <c r="S26" s="25"/>
      <c r="T26" s="228"/>
      <c r="U26" s="25"/>
    </row>
    <row r="27" spans="1:21" s="7" customFormat="1" ht="90" x14ac:dyDescent="0.4">
      <c r="A27" s="229"/>
      <c r="B27" s="39" t="s">
        <v>332</v>
      </c>
      <c r="C27" s="230"/>
      <c r="D27" s="8"/>
      <c r="E27" s="23"/>
      <c r="F27" s="8"/>
      <c r="G27" s="25"/>
      <c r="H27" s="8"/>
      <c r="I27" s="25"/>
      <c r="J27" s="404"/>
      <c r="K27" s="226"/>
      <c r="L27" s="227"/>
      <c r="M27" s="25"/>
      <c r="N27" s="228"/>
      <c r="O27" s="25"/>
      <c r="P27" s="228"/>
      <c r="Q27" s="25"/>
      <c r="R27" s="228"/>
      <c r="S27" s="25"/>
      <c r="T27" s="228"/>
      <c r="U27" s="25"/>
    </row>
    <row r="28" spans="1:21" s="7" customFormat="1" ht="45" x14ac:dyDescent="0.4">
      <c r="A28" s="229"/>
      <c r="B28" s="39" t="s">
        <v>333</v>
      </c>
      <c r="C28" s="230"/>
      <c r="D28" s="8"/>
      <c r="E28" s="230"/>
      <c r="F28" s="8"/>
      <c r="G28" s="25"/>
      <c r="H28" s="8"/>
      <c r="I28" s="25"/>
      <c r="J28" s="405"/>
      <c r="K28" s="226"/>
      <c r="L28" s="227"/>
      <c r="M28" s="25"/>
      <c r="N28" s="228"/>
      <c r="O28" s="25"/>
      <c r="P28" s="228"/>
      <c r="Q28" s="25"/>
      <c r="R28" s="228"/>
      <c r="S28" s="25"/>
      <c r="T28" s="228"/>
      <c r="U28" s="25"/>
    </row>
    <row r="29" spans="1:21" s="9" customFormat="1" ht="15.5" x14ac:dyDescent="0.35">
      <c r="A29" s="45"/>
    </row>
  </sheetData>
  <mergeCells count="1">
    <mergeCell ref="J9:J28"/>
  </mergeCells>
  <pageMargins left="0.23622047244094491" right="0.23622047244094491" top="0.74803149606299213" bottom="0.74803149606299213" header="0.31496062992125984" footer="0.31496062992125984"/>
  <pageSetup paperSize="8"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U23"/>
  <sheetViews>
    <sheetView zoomScale="70" zoomScaleNormal="70" workbookViewId="0">
      <selection activeCell="D8" sqref="D8"/>
    </sheetView>
  </sheetViews>
  <sheetFormatPr baseColWidth="10" defaultColWidth="10.5" defaultRowHeight="16" x14ac:dyDescent="0.4"/>
  <cols>
    <col min="1" max="1" width="17.4140625" customWidth="1"/>
    <col min="2" max="2" width="45.5" customWidth="1"/>
    <col min="3" max="3" width="3.4140625" customWidth="1"/>
    <col min="4" max="4" width="26" customWidth="1"/>
    <col min="5" max="5" width="3.4140625" customWidth="1"/>
    <col min="6" max="6" width="26" customWidth="1"/>
    <col min="7" max="7" width="3.4140625" customWidth="1"/>
    <col min="8" max="8" width="26" customWidth="1"/>
    <col min="9" max="9" width="3.4140625"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334</v>
      </c>
    </row>
    <row r="3" spans="1:21" s="24" customFormat="1" ht="165" x14ac:dyDescent="0.35">
      <c r="A3" s="206" t="s">
        <v>335</v>
      </c>
      <c r="B3" s="41" t="s">
        <v>336</v>
      </c>
      <c r="D3" s="8" t="s">
        <v>670</v>
      </c>
      <c r="F3" s="42"/>
      <c r="H3" s="42"/>
      <c r="J3" s="227"/>
      <c r="L3" s="227"/>
      <c r="N3" s="228"/>
      <c r="P3" s="228"/>
      <c r="R3" s="228"/>
      <c r="T3" s="228"/>
    </row>
    <row r="4" spans="1:21" s="23" customFormat="1" ht="19" x14ac:dyDescent="0.35">
      <c r="A4" s="40"/>
      <c r="B4" s="32"/>
      <c r="D4" s="32"/>
      <c r="F4" s="32"/>
      <c r="H4" s="32"/>
      <c r="J4" s="33"/>
      <c r="L4" s="222"/>
      <c r="N4" s="33"/>
    </row>
    <row r="5" spans="1:21" s="275" customFormat="1" ht="96" x14ac:dyDescent="0.35">
      <c r="A5" s="280"/>
      <c r="B5" s="274"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94" customFormat="1" ht="19" x14ac:dyDescent="0.35">
      <c r="A6" s="292"/>
      <c r="B6" s="293"/>
      <c r="D6" s="293"/>
      <c r="F6" s="293"/>
      <c r="H6" s="293"/>
      <c r="J6" s="295"/>
      <c r="K6" s="23"/>
      <c r="L6" s="24"/>
      <c r="N6" s="295"/>
      <c r="P6" s="295"/>
      <c r="R6" s="295"/>
      <c r="T6" s="295"/>
    </row>
    <row r="7" spans="1:21" s="24" customFormat="1" ht="30" x14ac:dyDescent="0.35">
      <c r="A7" s="206" t="s">
        <v>118</v>
      </c>
      <c r="B7" s="41" t="s">
        <v>337</v>
      </c>
      <c r="D7" s="8" t="s">
        <v>564</v>
      </c>
      <c r="F7" s="42"/>
      <c r="H7" s="42"/>
      <c r="J7" s="227"/>
      <c r="K7" s="231"/>
      <c r="L7" s="227"/>
      <c r="N7" s="228"/>
      <c r="P7" s="228"/>
      <c r="R7" s="228"/>
      <c r="T7" s="228"/>
    </row>
    <row r="8" spans="1:21" s="23" customFormat="1" ht="19" x14ac:dyDescent="0.35">
      <c r="A8" s="40"/>
      <c r="B8" s="32"/>
      <c r="D8" s="32"/>
      <c r="F8" s="32"/>
      <c r="H8" s="32"/>
      <c r="J8" s="33"/>
      <c r="N8" s="33"/>
      <c r="P8" s="33"/>
      <c r="R8" s="33"/>
      <c r="T8" s="33"/>
    </row>
    <row r="9" spans="1:21" s="7" customFormat="1" ht="30" x14ac:dyDescent="0.35">
      <c r="A9" s="229"/>
      <c r="B9" s="38" t="s">
        <v>338</v>
      </c>
      <c r="C9" s="230"/>
      <c r="D9" s="8" t="str">
        <f>+D7</f>
        <v>Non applicable</v>
      </c>
      <c r="E9" s="230"/>
      <c r="F9" s="8" t="s">
        <v>528</v>
      </c>
      <c r="G9" s="23"/>
      <c r="H9" s="8" t="s">
        <v>684</v>
      </c>
      <c r="I9" s="23"/>
      <c r="J9" s="403"/>
      <c r="K9" s="24"/>
      <c r="L9" s="227"/>
      <c r="M9" s="23"/>
      <c r="N9" s="228"/>
      <c r="O9" s="23"/>
      <c r="P9" s="228"/>
      <c r="Q9" s="23"/>
      <c r="R9" s="228"/>
      <c r="S9" s="23"/>
      <c r="T9" s="228"/>
      <c r="U9" s="23"/>
    </row>
    <row r="10" spans="1:21" s="7" customFormat="1" ht="45" x14ac:dyDescent="0.35">
      <c r="A10" s="229"/>
      <c r="B10" s="44" t="s">
        <v>339</v>
      </c>
      <c r="C10" s="230"/>
      <c r="D10" s="8"/>
      <c r="E10" s="230"/>
      <c r="F10" s="8" t="s">
        <v>528</v>
      </c>
      <c r="G10" s="23"/>
      <c r="H10" s="8" t="s">
        <v>684</v>
      </c>
      <c r="I10" s="23"/>
      <c r="J10" s="404"/>
      <c r="K10" s="23"/>
      <c r="L10" s="227"/>
      <c r="M10" s="23"/>
      <c r="N10" s="228"/>
      <c r="O10" s="23"/>
      <c r="P10" s="228"/>
      <c r="Q10" s="23"/>
      <c r="R10" s="228"/>
      <c r="S10" s="23"/>
      <c r="T10" s="228"/>
      <c r="U10" s="23"/>
    </row>
    <row r="11" spans="1:21" s="7" customFormat="1" ht="45" x14ac:dyDescent="0.35">
      <c r="A11" s="229"/>
      <c r="B11" s="44" t="s">
        <v>340</v>
      </c>
      <c r="C11" s="230"/>
      <c r="D11" s="8"/>
      <c r="E11" s="230"/>
      <c r="F11" s="8" t="s">
        <v>528</v>
      </c>
      <c r="G11" s="23"/>
      <c r="H11" s="8" t="s">
        <v>684</v>
      </c>
      <c r="I11" s="23"/>
      <c r="J11" s="404"/>
      <c r="K11" s="231"/>
      <c r="L11" s="227"/>
      <c r="M11" s="23"/>
      <c r="N11" s="228"/>
      <c r="O11" s="23"/>
      <c r="P11" s="228"/>
      <c r="Q11" s="23"/>
      <c r="R11" s="228"/>
      <c r="S11" s="23"/>
      <c r="T11" s="228"/>
      <c r="U11" s="23"/>
    </row>
    <row r="12" spans="1:21" s="7" customFormat="1" ht="45" x14ac:dyDescent="0.35">
      <c r="A12" s="229"/>
      <c r="B12" s="44" t="s">
        <v>341</v>
      </c>
      <c r="C12" s="230"/>
      <c r="D12" s="8">
        <v>0</v>
      </c>
      <c r="E12" s="230"/>
      <c r="F12" s="8" t="s">
        <v>672</v>
      </c>
      <c r="G12" s="23"/>
      <c r="H12" s="8" t="s">
        <v>684</v>
      </c>
      <c r="I12" s="23"/>
      <c r="J12" s="404"/>
      <c r="K12" s="231"/>
      <c r="L12" s="227"/>
      <c r="M12" s="23"/>
      <c r="N12" s="228"/>
      <c r="O12" s="23"/>
      <c r="P12" s="228"/>
      <c r="Q12" s="23"/>
      <c r="R12" s="228"/>
      <c r="S12" s="23"/>
      <c r="T12" s="228"/>
      <c r="U12" s="23"/>
    </row>
    <row r="13" spans="1:21" s="7" customFormat="1" ht="75" x14ac:dyDescent="0.35">
      <c r="A13" s="229"/>
      <c r="B13" s="44" t="s">
        <v>342</v>
      </c>
      <c r="C13" s="230"/>
      <c r="D13" s="8"/>
      <c r="E13" s="230"/>
      <c r="F13" s="8" t="s">
        <v>528</v>
      </c>
      <c r="G13" s="23"/>
      <c r="H13" s="8" t="s">
        <v>684</v>
      </c>
      <c r="I13" s="23"/>
      <c r="J13" s="404"/>
      <c r="K13" s="231"/>
      <c r="L13" s="227"/>
      <c r="M13" s="23"/>
      <c r="N13" s="228"/>
      <c r="O13" s="23"/>
      <c r="P13" s="228"/>
      <c r="Q13" s="23"/>
      <c r="R13" s="228"/>
      <c r="S13" s="23"/>
      <c r="T13" s="228"/>
      <c r="U13" s="23"/>
    </row>
    <row r="14" spans="1:21" s="7" customFormat="1" ht="69" customHeight="1" x14ac:dyDescent="0.4">
      <c r="A14" s="229"/>
      <c r="B14" s="44" t="s">
        <v>343</v>
      </c>
      <c r="C14" s="230"/>
      <c r="D14" s="8">
        <v>0</v>
      </c>
      <c r="E14" s="230"/>
      <c r="F14" s="8" t="s">
        <v>672</v>
      </c>
      <c r="G14" s="23"/>
      <c r="H14" s="8" t="s">
        <v>684</v>
      </c>
      <c r="I14" s="23"/>
      <c r="J14" s="404"/>
      <c r="K14" s="234"/>
      <c r="L14" s="227"/>
      <c r="M14" s="23"/>
      <c r="N14" s="228"/>
      <c r="O14" s="23"/>
      <c r="P14" s="228"/>
      <c r="Q14" s="23"/>
      <c r="R14" s="228"/>
      <c r="S14" s="23"/>
      <c r="T14" s="228"/>
      <c r="U14" s="23"/>
    </row>
    <row r="15" spans="1:21" s="7" customFormat="1" ht="45" x14ac:dyDescent="0.4">
      <c r="A15" s="229"/>
      <c r="B15" s="44" t="s">
        <v>344</v>
      </c>
      <c r="C15" s="230"/>
      <c r="D15" s="8"/>
      <c r="E15" s="230"/>
      <c r="F15" s="8" t="s">
        <v>528</v>
      </c>
      <c r="G15" s="23"/>
      <c r="H15" s="8" t="s">
        <v>684</v>
      </c>
      <c r="I15" s="23"/>
      <c r="J15" s="404"/>
      <c r="K15" s="234"/>
      <c r="L15" s="227"/>
      <c r="M15" s="23"/>
      <c r="N15" s="228"/>
      <c r="O15" s="23"/>
      <c r="P15" s="228"/>
      <c r="Q15" s="23"/>
      <c r="R15" s="228"/>
      <c r="S15" s="23"/>
      <c r="T15" s="228"/>
      <c r="U15" s="23"/>
    </row>
    <row r="16" spans="1:21" s="55" customFormat="1" ht="75" x14ac:dyDescent="0.4">
      <c r="A16" s="307"/>
      <c r="B16" s="59" t="s">
        <v>345</v>
      </c>
      <c r="C16" s="315"/>
      <c r="D16" s="8" t="s">
        <v>62</v>
      </c>
      <c r="E16" s="315"/>
      <c r="F16" s="8" t="s">
        <v>528</v>
      </c>
      <c r="G16" s="23"/>
      <c r="H16" s="8" t="s">
        <v>684</v>
      </c>
      <c r="I16" s="56"/>
      <c r="J16" s="405"/>
      <c r="K16" s="234"/>
      <c r="L16" s="227"/>
      <c r="M16" s="56"/>
      <c r="N16" s="316"/>
      <c r="O16" s="56"/>
      <c r="P16" s="316"/>
      <c r="Q16" s="56"/>
      <c r="R16" s="316"/>
      <c r="S16" s="56"/>
      <c r="T16" s="316"/>
      <c r="U16" s="56"/>
    </row>
    <row r="17" spans="1:21" s="9" customFormat="1" ht="19" x14ac:dyDescent="0.35">
      <c r="A17" s="45"/>
      <c r="G17" s="34"/>
      <c r="I17" s="34"/>
      <c r="J17" s="247"/>
      <c r="K17" s="34"/>
      <c r="L17" s="247"/>
      <c r="M17" s="34"/>
      <c r="N17" s="247"/>
      <c r="O17" s="34"/>
      <c r="P17" s="247"/>
      <c r="Q17" s="34"/>
      <c r="R17" s="247"/>
      <c r="S17" s="34"/>
      <c r="T17" s="247"/>
      <c r="U17" s="34"/>
    </row>
    <row r="18" spans="1:21" ht="15.5" x14ac:dyDescent="0.35">
      <c r="K18"/>
    </row>
    <row r="19" spans="1:21" ht="15.5" x14ac:dyDescent="0.35">
      <c r="K19"/>
    </row>
    <row r="20" spans="1:21" ht="15.5" x14ac:dyDescent="0.35">
      <c r="K20"/>
    </row>
    <row r="21" spans="1:21" ht="15.5" x14ac:dyDescent="0.35">
      <c r="K21"/>
    </row>
    <row r="22" spans="1:21" ht="15.5" x14ac:dyDescent="0.35">
      <c r="K22"/>
    </row>
    <row r="23" spans="1:21" ht="15.5" x14ac:dyDescent="0.35">
      <c r="K23"/>
    </row>
  </sheetData>
  <mergeCells count="1">
    <mergeCell ref="J9:J16"/>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U25"/>
  <sheetViews>
    <sheetView zoomScaleNormal="100" workbookViewId="0">
      <selection activeCell="D7" sqref="D7"/>
    </sheetView>
  </sheetViews>
  <sheetFormatPr baseColWidth="10" defaultColWidth="10.5" defaultRowHeight="16" x14ac:dyDescent="0.4"/>
  <cols>
    <col min="1" max="1" width="16.4140625" customWidth="1"/>
    <col min="2" max="2" width="42" customWidth="1"/>
    <col min="3" max="3" width="3.4140625" customWidth="1"/>
    <col min="4" max="4" width="35.4140625" customWidth="1"/>
    <col min="5" max="5" width="3.4140625" customWidth="1"/>
    <col min="6" max="6" width="21.58203125" customWidth="1"/>
    <col min="7" max="7" width="3.4140625" customWidth="1"/>
    <col min="8" max="8" width="23" customWidth="1"/>
    <col min="9" max="9" width="3.4140625" customWidth="1"/>
    <col min="10" max="10" width="47.914062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346</v>
      </c>
    </row>
    <row r="3" spans="1:21" s="24" customFormat="1" ht="135" x14ac:dyDescent="0.35">
      <c r="A3" s="206" t="s">
        <v>347</v>
      </c>
      <c r="B3" s="41" t="s">
        <v>348</v>
      </c>
      <c r="D3" s="8" t="s">
        <v>670</v>
      </c>
      <c r="F3" s="42"/>
      <c r="H3" s="42"/>
      <c r="J3" s="227"/>
      <c r="L3" s="227"/>
      <c r="N3" s="228"/>
      <c r="P3" s="228"/>
      <c r="R3" s="228"/>
      <c r="T3" s="228"/>
    </row>
    <row r="4" spans="1:21" s="23" customFormat="1" ht="19" x14ac:dyDescent="0.35">
      <c r="A4" s="40"/>
      <c r="B4" s="32"/>
      <c r="D4" s="32"/>
      <c r="F4" s="32"/>
      <c r="H4" s="32"/>
      <c r="J4" s="33"/>
      <c r="L4" s="222"/>
      <c r="N4" s="33"/>
    </row>
    <row r="5" spans="1:21" s="275" customFormat="1" ht="80" x14ac:dyDescent="0.35">
      <c r="A5" s="280"/>
      <c r="B5" s="274"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3" customFormat="1" ht="19" x14ac:dyDescent="0.35">
      <c r="A6" s="40"/>
      <c r="B6" s="32"/>
      <c r="D6" s="32"/>
      <c r="F6" s="32"/>
      <c r="H6" s="32"/>
      <c r="J6" s="33"/>
      <c r="L6" s="24"/>
      <c r="N6" s="33"/>
      <c r="P6" s="33"/>
      <c r="R6" s="33"/>
      <c r="T6" s="33"/>
    </row>
    <row r="7" spans="1:21" s="24" customFormat="1" ht="30" x14ac:dyDescent="0.35">
      <c r="A7" s="206" t="s">
        <v>118</v>
      </c>
      <c r="B7" s="41" t="s">
        <v>349</v>
      </c>
      <c r="D7" s="8" t="s">
        <v>564</v>
      </c>
      <c r="F7" s="42"/>
      <c r="H7" s="42"/>
      <c r="J7" s="227"/>
      <c r="K7" s="231"/>
      <c r="L7" s="227"/>
      <c r="N7" s="228"/>
      <c r="O7" s="23"/>
      <c r="P7" s="228"/>
      <c r="Q7" s="23"/>
      <c r="R7" s="228"/>
      <c r="S7" s="23"/>
      <c r="T7" s="228"/>
    </row>
    <row r="8" spans="1:21" s="23" customFormat="1" ht="19" x14ac:dyDescent="0.35">
      <c r="A8" s="40"/>
      <c r="B8" s="32"/>
      <c r="D8" s="32"/>
      <c r="F8" s="32"/>
      <c r="H8" s="32"/>
      <c r="J8" s="33"/>
      <c r="N8" s="33"/>
      <c r="P8" s="33"/>
      <c r="R8" s="33"/>
      <c r="T8" s="33"/>
    </row>
    <row r="9" spans="1:21" s="7" customFormat="1" ht="30" customHeight="1" x14ac:dyDescent="0.35">
      <c r="A9" s="229"/>
      <c r="B9" s="38" t="s">
        <v>350</v>
      </c>
      <c r="C9" s="230"/>
      <c r="D9" s="8" t="str">
        <f>+D7</f>
        <v>Non applicable</v>
      </c>
      <c r="E9" s="230"/>
      <c r="F9" s="8" t="s">
        <v>528</v>
      </c>
      <c r="G9" s="23"/>
      <c r="H9" s="8" t="s">
        <v>657</v>
      </c>
      <c r="I9" s="23"/>
      <c r="J9" s="462"/>
      <c r="K9" s="24"/>
      <c r="L9" s="227"/>
      <c r="M9" s="23"/>
      <c r="N9" s="228"/>
      <c r="O9" s="23"/>
      <c r="P9" s="228"/>
      <c r="Q9" s="23"/>
      <c r="R9" s="228"/>
      <c r="S9" s="23"/>
      <c r="T9" s="228"/>
      <c r="U9" s="23"/>
    </row>
    <row r="10" spans="1:21" s="7" customFormat="1" ht="90.75" customHeight="1" x14ac:dyDescent="0.35">
      <c r="A10" s="229"/>
      <c r="B10" s="44" t="s">
        <v>351</v>
      </c>
      <c r="C10" s="230"/>
      <c r="D10" s="8" t="s">
        <v>564</v>
      </c>
      <c r="E10" s="230"/>
      <c r="F10" s="8" t="s">
        <v>528</v>
      </c>
      <c r="G10" s="23"/>
      <c r="H10" s="8" t="s">
        <v>657</v>
      </c>
      <c r="I10" s="24"/>
      <c r="J10" s="463"/>
      <c r="K10" s="23"/>
      <c r="L10" s="227"/>
      <c r="M10" s="24"/>
      <c r="N10" s="228"/>
      <c r="O10" s="24"/>
      <c r="P10" s="228"/>
      <c r="Q10" s="24"/>
      <c r="R10" s="228"/>
      <c r="S10" s="24"/>
      <c r="T10" s="228"/>
      <c r="U10" s="24"/>
    </row>
    <row r="11" spans="1:21" s="7" customFormat="1" ht="47.25" customHeight="1" x14ac:dyDescent="0.35">
      <c r="A11" s="229"/>
      <c r="B11" s="44" t="s">
        <v>352</v>
      </c>
      <c r="C11" s="230"/>
      <c r="D11" s="8" t="s">
        <v>564</v>
      </c>
      <c r="E11" s="230"/>
      <c r="F11" s="8" t="s">
        <v>528</v>
      </c>
      <c r="G11" s="23"/>
      <c r="H11" s="8" t="s">
        <v>657</v>
      </c>
      <c r="I11" s="24"/>
      <c r="J11" s="463"/>
      <c r="K11" s="231"/>
      <c r="L11" s="227"/>
      <c r="M11" s="24"/>
      <c r="N11" s="228"/>
      <c r="O11" s="24"/>
      <c r="P11" s="228"/>
      <c r="Q11" s="24"/>
      <c r="R11" s="228"/>
      <c r="S11" s="24"/>
      <c r="T11" s="228"/>
      <c r="U11" s="24"/>
    </row>
    <row r="12" spans="1:21" s="7" customFormat="1" ht="47.25" customHeight="1" x14ac:dyDescent="0.35">
      <c r="A12" s="229"/>
      <c r="B12" s="44" t="s">
        <v>353</v>
      </c>
      <c r="C12" s="230"/>
      <c r="D12" s="8" t="s">
        <v>564</v>
      </c>
      <c r="E12" s="230"/>
      <c r="F12" s="8" t="s">
        <v>528</v>
      </c>
      <c r="G12" s="23"/>
      <c r="H12" s="8" t="s">
        <v>657</v>
      </c>
      <c r="I12" s="24"/>
      <c r="J12" s="463"/>
      <c r="K12" s="231"/>
      <c r="L12" s="227"/>
      <c r="M12" s="24"/>
      <c r="N12" s="228"/>
      <c r="O12" s="24"/>
      <c r="P12" s="228"/>
      <c r="Q12" s="24"/>
      <c r="R12" s="228"/>
      <c r="S12" s="24"/>
      <c r="T12" s="228"/>
      <c r="U12" s="24"/>
    </row>
    <row r="13" spans="1:21" s="7" customFormat="1" ht="98.4" customHeight="1" x14ac:dyDescent="0.35">
      <c r="A13" s="229"/>
      <c r="B13" s="44" t="s">
        <v>354</v>
      </c>
      <c r="C13" s="230"/>
      <c r="D13" s="8" t="s">
        <v>564</v>
      </c>
      <c r="E13" s="230"/>
      <c r="F13" s="8" t="s">
        <v>528</v>
      </c>
      <c r="G13" s="23"/>
      <c r="H13" s="8" t="s">
        <v>657</v>
      </c>
      <c r="I13" s="24"/>
      <c r="J13" s="464"/>
      <c r="K13" s="231"/>
      <c r="L13" s="227"/>
      <c r="M13" s="24"/>
      <c r="N13" s="228"/>
      <c r="O13" s="24"/>
      <c r="P13" s="228"/>
      <c r="Q13" s="24"/>
      <c r="R13" s="228"/>
      <c r="S13" s="24"/>
      <c r="T13" s="228"/>
      <c r="U13" s="24"/>
    </row>
    <row r="14" spans="1:21" s="9" customFormat="1" ht="15.5" x14ac:dyDescent="0.35">
      <c r="A14" s="45"/>
    </row>
    <row r="15" spans="1:21" ht="15.5" x14ac:dyDescent="0.35">
      <c r="K15"/>
    </row>
    <row r="16" spans="1:21" ht="15.5" x14ac:dyDescent="0.35">
      <c r="K16"/>
    </row>
    <row r="17" spans="11:11" ht="15.5" x14ac:dyDescent="0.35">
      <c r="K17"/>
    </row>
    <row r="18" spans="11:11" ht="15.5" x14ac:dyDescent="0.35">
      <c r="K18"/>
    </row>
    <row r="19" spans="11:11" ht="15.5" x14ac:dyDescent="0.35">
      <c r="K19"/>
    </row>
    <row r="20" spans="11:11" ht="15.5" x14ac:dyDescent="0.35">
      <c r="K20"/>
    </row>
    <row r="21" spans="11:11" ht="15.5" x14ac:dyDescent="0.35">
      <c r="K21"/>
    </row>
    <row r="22" spans="11:11" ht="15.5" x14ac:dyDescent="0.35">
      <c r="K22"/>
    </row>
    <row r="23" spans="11:11" ht="15.5" x14ac:dyDescent="0.35">
      <c r="K23"/>
    </row>
    <row r="24" spans="11:11" ht="15.5" x14ac:dyDescent="0.35">
      <c r="K24"/>
    </row>
    <row r="25" spans="11:11" ht="15.5" x14ac:dyDescent="0.35">
      <c r="K25"/>
    </row>
  </sheetData>
  <mergeCells count="1">
    <mergeCell ref="J9:J13"/>
  </mergeCells>
  <pageMargins left="0.23622047244094491" right="0.23622047244094491" top="0.74803149606299213" bottom="0.74803149606299213" header="0.31496062992125984" footer="0.31496062992125984"/>
  <pageSetup paperSize="8" scale="9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19"/>
  <sheetViews>
    <sheetView zoomScale="70" zoomScaleNormal="70" workbookViewId="0">
      <selection activeCell="D1" sqref="D1"/>
    </sheetView>
  </sheetViews>
  <sheetFormatPr baseColWidth="10" defaultColWidth="10.5" defaultRowHeight="16" x14ac:dyDescent="0.4"/>
  <cols>
    <col min="1" max="1" width="23.9140625" customWidth="1"/>
    <col min="2" max="2" width="46.9140625" customWidth="1"/>
    <col min="3" max="3" width="3.4140625" customWidth="1"/>
    <col min="4" max="4" width="32.5" customWidth="1"/>
    <col min="5" max="5" width="3.4140625" customWidth="1"/>
    <col min="6" max="6" width="32.5" customWidth="1"/>
    <col min="7" max="7" width="3.4140625" customWidth="1"/>
    <col min="8" max="8" width="32.5" customWidth="1"/>
    <col min="9" max="9" width="3.4140625"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355</v>
      </c>
    </row>
    <row r="3" spans="1:21" s="24" customFormat="1" ht="120" x14ac:dyDescent="0.35">
      <c r="A3" s="206" t="s">
        <v>356</v>
      </c>
      <c r="B3" s="41" t="s">
        <v>357</v>
      </c>
      <c r="D3" s="8" t="s">
        <v>670</v>
      </c>
      <c r="F3" s="42"/>
      <c r="H3" s="42"/>
      <c r="J3" s="227"/>
      <c r="L3" s="227"/>
      <c r="N3" s="228"/>
      <c r="P3" s="228"/>
      <c r="R3" s="228"/>
      <c r="T3" s="228"/>
    </row>
    <row r="4" spans="1:21" s="23" customFormat="1" ht="19" x14ac:dyDescent="0.35">
      <c r="A4" s="40"/>
      <c r="B4" s="32"/>
      <c r="D4" s="32"/>
      <c r="F4" s="32"/>
      <c r="H4" s="32"/>
      <c r="J4" s="33"/>
      <c r="L4" s="222"/>
      <c r="N4" s="33"/>
    </row>
    <row r="5" spans="1:21" s="277" customFormat="1" ht="96" x14ac:dyDescent="0.35">
      <c r="A5" s="296"/>
      <c r="B5" s="276" t="s">
        <v>96</v>
      </c>
      <c r="D5" s="276" t="s">
        <v>97</v>
      </c>
      <c r="F5" s="276" t="s">
        <v>98</v>
      </c>
      <c r="H5" s="276" t="s">
        <v>99</v>
      </c>
      <c r="J5" s="278" t="s">
        <v>100</v>
      </c>
      <c r="L5" s="278" t="s">
        <v>506</v>
      </c>
      <c r="N5" s="278" t="s">
        <v>101</v>
      </c>
      <c r="P5" s="278" t="s">
        <v>102</v>
      </c>
      <c r="R5" s="278" t="s">
        <v>103</v>
      </c>
      <c r="T5" s="278" t="s">
        <v>104</v>
      </c>
    </row>
    <row r="6" spans="1:21" s="23" customFormat="1" ht="19" x14ac:dyDescent="0.35">
      <c r="A6" s="40"/>
      <c r="B6" s="32"/>
      <c r="D6" s="32"/>
      <c r="F6" s="32"/>
      <c r="H6" s="32"/>
      <c r="J6" s="33"/>
      <c r="L6" s="24"/>
      <c r="N6" s="33"/>
      <c r="P6" s="33"/>
      <c r="R6" s="33"/>
      <c r="T6" s="33"/>
    </row>
    <row r="7" spans="1:21" s="24" customFormat="1" ht="30" x14ac:dyDescent="0.35">
      <c r="A7" s="206" t="s">
        <v>118</v>
      </c>
      <c r="B7" s="41" t="s">
        <v>358</v>
      </c>
      <c r="D7" s="8" t="s">
        <v>564</v>
      </c>
      <c r="F7" s="42"/>
      <c r="H7" s="42"/>
      <c r="J7" s="227"/>
      <c r="K7" s="231"/>
      <c r="L7" s="227"/>
    </row>
    <row r="8" spans="1:21" s="23" customFormat="1" ht="19" x14ac:dyDescent="0.35">
      <c r="A8" s="40"/>
      <c r="B8" s="32"/>
      <c r="D8" s="32"/>
      <c r="F8" s="32"/>
      <c r="H8" s="32"/>
      <c r="J8" s="33"/>
      <c r="N8" s="33"/>
      <c r="P8" s="33"/>
      <c r="R8" s="33"/>
      <c r="T8" s="33"/>
    </row>
    <row r="9" spans="1:21" s="7" customFormat="1" ht="30" x14ac:dyDescent="0.35">
      <c r="A9" s="229"/>
      <c r="B9" s="38" t="s">
        <v>359</v>
      </c>
      <c r="C9" s="230"/>
      <c r="D9" s="8" t="str">
        <f>+D7</f>
        <v>Non applicable</v>
      </c>
      <c r="E9" s="230"/>
      <c r="F9" s="8" t="s">
        <v>528</v>
      </c>
      <c r="G9" s="23"/>
      <c r="H9" s="8" t="s">
        <v>658</v>
      </c>
      <c r="I9" s="23"/>
      <c r="J9" s="403"/>
      <c r="K9" s="24"/>
      <c r="L9" s="227"/>
      <c r="M9" s="23"/>
      <c r="N9" s="228"/>
      <c r="O9" s="23"/>
      <c r="P9" s="228"/>
      <c r="Q9" s="23"/>
      <c r="R9" s="228"/>
      <c r="S9" s="23"/>
      <c r="T9" s="228"/>
      <c r="U9" s="23"/>
    </row>
    <row r="10" spans="1:21" s="7" customFormat="1" ht="45" x14ac:dyDescent="0.35">
      <c r="A10" s="229"/>
      <c r="B10" s="44" t="s">
        <v>360</v>
      </c>
      <c r="C10" s="230"/>
      <c r="D10" s="8" t="s">
        <v>564</v>
      </c>
      <c r="E10" s="230"/>
      <c r="F10" s="8"/>
      <c r="G10" s="23"/>
      <c r="H10" s="8"/>
      <c r="I10" s="23"/>
      <c r="J10" s="404"/>
      <c r="K10" s="23"/>
      <c r="L10" s="227"/>
      <c r="M10" s="23"/>
      <c r="N10" s="228"/>
      <c r="O10" s="23"/>
      <c r="P10" s="228"/>
      <c r="Q10" s="23"/>
      <c r="R10" s="228"/>
      <c r="S10" s="23"/>
      <c r="T10" s="228"/>
      <c r="U10" s="23"/>
    </row>
    <row r="11" spans="1:21" s="7" customFormat="1" ht="30" x14ac:dyDescent="0.35">
      <c r="A11" s="229"/>
      <c r="B11" s="44" t="s">
        <v>361</v>
      </c>
      <c r="C11" s="230"/>
      <c r="D11" s="8" t="s">
        <v>564</v>
      </c>
      <c r="E11" s="230"/>
      <c r="F11" s="8"/>
      <c r="G11" s="24"/>
      <c r="H11" s="8"/>
      <c r="I11" s="24"/>
      <c r="J11" s="404"/>
      <c r="K11" s="231"/>
      <c r="L11" s="227"/>
      <c r="M11" s="24"/>
      <c r="N11" s="228"/>
      <c r="O11" s="24"/>
      <c r="P11" s="228"/>
      <c r="Q11" s="24"/>
      <c r="R11" s="228"/>
      <c r="S11" s="24"/>
      <c r="T11" s="228"/>
      <c r="U11" s="24"/>
    </row>
    <row r="12" spans="1:21" s="7" customFormat="1" ht="45" x14ac:dyDescent="0.35">
      <c r="A12" s="229"/>
      <c r="B12" s="44" t="s">
        <v>362</v>
      </c>
      <c r="C12" s="230"/>
      <c r="D12" s="8" t="s">
        <v>319</v>
      </c>
      <c r="E12" s="230"/>
      <c r="F12" s="8"/>
      <c r="G12" s="23"/>
      <c r="H12" s="8" t="s">
        <v>683</v>
      </c>
      <c r="I12" s="23"/>
      <c r="J12" s="404"/>
      <c r="K12" s="231"/>
      <c r="L12" s="227"/>
      <c r="M12" s="23"/>
      <c r="N12" s="228"/>
      <c r="O12" s="23"/>
      <c r="P12" s="228"/>
      <c r="Q12" s="23"/>
      <c r="R12" s="228"/>
      <c r="S12" s="23"/>
      <c r="T12" s="228"/>
      <c r="U12" s="23"/>
    </row>
    <row r="13" spans="1:21" s="7" customFormat="1" ht="30" x14ac:dyDescent="0.35">
      <c r="A13" s="229"/>
      <c r="B13" s="44" t="s">
        <v>363</v>
      </c>
      <c r="C13" s="230"/>
      <c r="D13" s="8">
        <v>0</v>
      </c>
      <c r="E13" s="230"/>
      <c r="F13" s="8" t="s">
        <v>672</v>
      </c>
      <c r="G13" s="23"/>
      <c r="H13" s="8" t="s">
        <v>683</v>
      </c>
      <c r="I13" s="23"/>
      <c r="J13" s="404"/>
      <c r="K13" s="231"/>
      <c r="L13" s="227"/>
      <c r="M13" s="23"/>
      <c r="N13" s="228"/>
      <c r="O13" s="23"/>
      <c r="P13" s="228"/>
      <c r="Q13" s="23"/>
      <c r="R13" s="228"/>
      <c r="S13" s="23"/>
      <c r="T13" s="228"/>
      <c r="U13" s="23"/>
    </row>
    <row r="14" spans="1:21" s="7" customFormat="1" ht="45" x14ac:dyDescent="0.4">
      <c r="A14" s="229"/>
      <c r="B14" s="44" t="s">
        <v>364</v>
      </c>
      <c r="C14" s="230"/>
      <c r="D14" s="8" t="s">
        <v>564</v>
      </c>
      <c r="E14" s="230"/>
      <c r="F14" s="8"/>
      <c r="G14" s="23"/>
      <c r="H14" s="8" t="s">
        <v>683</v>
      </c>
      <c r="I14" s="23"/>
      <c r="J14" s="404"/>
      <c r="K14" s="234"/>
      <c r="L14" s="227"/>
      <c r="M14" s="23"/>
      <c r="N14" s="228"/>
      <c r="O14" s="23"/>
      <c r="P14" s="228"/>
      <c r="Q14" s="23"/>
      <c r="R14" s="228"/>
      <c r="S14" s="23"/>
      <c r="T14" s="228"/>
      <c r="U14" s="23"/>
    </row>
    <row r="15" spans="1:21" s="7" customFormat="1" ht="30" x14ac:dyDescent="0.4">
      <c r="A15" s="229"/>
      <c r="B15" s="44" t="s">
        <v>365</v>
      </c>
      <c r="C15" s="230"/>
      <c r="D15" s="8" t="s">
        <v>564</v>
      </c>
      <c r="E15" s="230"/>
      <c r="F15" s="8"/>
      <c r="G15" s="23"/>
      <c r="H15" s="8" t="s">
        <v>683</v>
      </c>
      <c r="I15" s="23"/>
      <c r="J15" s="404"/>
      <c r="K15" s="234"/>
      <c r="L15" s="227"/>
      <c r="M15" s="23"/>
      <c r="N15" s="228"/>
      <c r="O15" s="23"/>
      <c r="P15" s="228"/>
      <c r="Q15" s="23"/>
      <c r="R15" s="228"/>
      <c r="S15" s="23"/>
      <c r="T15" s="228"/>
      <c r="U15" s="23"/>
    </row>
    <row r="16" spans="1:21" s="7" customFormat="1" ht="30" x14ac:dyDescent="0.4">
      <c r="A16" s="229"/>
      <c r="B16" s="44" t="s">
        <v>366</v>
      </c>
      <c r="C16" s="230"/>
      <c r="D16" s="8" t="s">
        <v>564</v>
      </c>
      <c r="E16" s="230"/>
      <c r="F16" s="8"/>
      <c r="G16" s="23"/>
      <c r="H16" s="8" t="s">
        <v>683</v>
      </c>
      <c r="I16" s="23"/>
      <c r="J16" s="405"/>
      <c r="K16" s="234"/>
      <c r="L16" s="227"/>
      <c r="M16" s="23"/>
      <c r="N16" s="228"/>
      <c r="O16" s="23"/>
      <c r="P16" s="228"/>
      <c r="Q16" s="23"/>
      <c r="R16" s="228"/>
      <c r="S16" s="23"/>
      <c r="T16" s="228"/>
      <c r="U16" s="23"/>
    </row>
    <row r="17" spans="1:11" s="9" customFormat="1" ht="15.5" x14ac:dyDescent="0.35">
      <c r="A17" s="45"/>
    </row>
    <row r="18" spans="1:11" ht="15.5" x14ac:dyDescent="0.35">
      <c r="K18"/>
    </row>
    <row r="19" spans="1:11" ht="15.5" x14ac:dyDescent="0.35">
      <c r="K19"/>
    </row>
  </sheetData>
  <mergeCells count="1">
    <mergeCell ref="J9:J16"/>
  </mergeCells>
  <pageMargins left="0.23622047244094491" right="0.23622047244094491" top="0.74803149606299213" bottom="0.74803149606299213"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90"/>
  <sheetViews>
    <sheetView showGridLines="0" zoomScale="115" zoomScaleNormal="115" workbookViewId="0">
      <selection activeCell="E40" sqref="E40"/>
    </sheetView>
  </sheetViews>
  <sheetFormatPr baseColWidth="10" defaultColWidth="4" defaultRowHeight="24" customHeight="1" x14ac:dyDescent="0.35"/>
  <cols>
    <col min="1" max="1" width="4" style="114"/>
    <col min="2" max="2" width="4" style="114" hidden="1" customWidth="1"/>
    <col min="3" max="3" width="75" style="114" bestFit="1" customWidth="1"/>
    <col min="4" max="4" width="2.9140625" style="114" customWidth="1"/>
    <col min="5" max="5" width="56.5" style="114" customWidth="1"/>
    <col min="6" max="6" width="2.9140625" style="114" customWidth="1"/>
    <col min="7" max="7" width="49.08203125" style="114" customWidth="1"/>
    <col min="8" max="16384" width="4" style="114"/>
  </cols>
  <sheetData>
    <row r="1" spans="1:10" ht="16" x14ac:dyDescent="0.35"/>
    <row r="2" spans="1:10" ht="16" x14ac:dyDescent="0.35">
      <c r="C2" s="386" t="s">
        <v>31</v>
      </c>
      <c r="D2" s="386"/>
      <c r="E2" s="386"/>
      <c r="F2" s="386"/>
      <c r="G2" s="386"/>
    </row>
    <row r="3" spans="1:10" s="115" customFormat="1" ht="22.5" x14ac:dyDescent="0.35">
      <c r="C3" s="387" t="s">
        <v>32</v>
      </c>
      <c r="D3" s="387"/>
      <c r="E3" s="387"/>
      <c r="F3" s="387"/>
      <c r="G3" s="387"/>
    </row>
    <row r="4" spans="1:10" ht="12.75" customHeight="1" x14ac:dyDescent="0.35">
      <c r="C4" s="388" t="s">
        <v>33</v>
      </c>
      <c r="D4" s="388"/>
      <c r="E4" s="388"/>
      <c r="F4" s="388"/>
      <c r="G4" s="388"/>
    </row>
    <row r="5" spans="1:10" ht="12.75" customHeight="1" x14ac:dyDescent="0.35">
      <c r="C5" s="389" t="s">
        <v>34</v>
      </c>
      <c r="D5" s="389"/>
      <c r="E5" s="389"/>
      <c r="F5" s="389"/>
      <c r="G5" s="389"/>
    </row>
    <row r="6" spans="1:10" ht="12.75" customHeight="1" x14ac:dyDescent="0.35">
      <c r="C6" s="389" t="s">
        <v>35</v>
      </c>
      <c r="D6" s="389"/>
      <c r="E6" s="389"/>
      <c r="F6" s="389"/>
      <c r="G6" s="389"/>
    </row>
    <row r="7" spans="1:10" ht="12.75" customHeight="1" x14ac:dyDescent="0.35">
      <c r="C7" s="390" t="s">
        <v>36</v>
      </c>
      <c r="D7" s="391"/>
      <c r="E7" s="391"/>
      <c r="F7" s="391"/>
      <c r="G7" s="391"/>
    </row>
    <row r="8" spans="1:10" ht="16" x14ac:dyDescent="0.35">
      <c r="C8" s="244"/>
      <c r="D8" s="116"/>
      <c r="E8" s="116"/>
      <c r="F8" s="244"/>
      <c r="G8" s="244"/>
    </row>
    <row r="9" spans="1:10" ht="16" x14ac:dyDescent="0.35">
      <c r="C9" s="117" t="s">
        <v>37</v>
      </c>
      <c r="D9" s="297"/>
      <c r="E9" s="119" t="s">
        <v>38</v>
      </c>
      <c r="F9" s="297"/>
      <c r="G9" s="120" t="s">
        <v>12</v>
      </c>
    </row>
    <row r="10" spans="1:10" ht="16" x14ac:dyDescent="0.35">
      <c r="C10" s="244"/>
      <c r="D10" s="116"/>
      <c r="E10" s="116"/>
      <c r="F10" s="244"/>
      <c r="G10" s="244"/>
    </row>
    <row r="11" spans="1:10" s="115" customFormat="1" ht="22.5" x14ac:dyDescent="0.35">
      <c r="B11" s="121"/>
      <c r="C11" s="122" t="s">
        <v>39</v>
      </c>
      <c r="E11" s="123"/>
    </row>
    <row r="12" spans="1:10" ht="19.5" thickBot="1" x14ac:dyDescent="0.4">
      <c r="A12" s="124"/>
      <c r="B12" s="124"/>
      <c r="C12" s="125" t="s">
        <v>40</v>
      </c>
      <c r="D12" s="126"/>
      <c r="E12" s="127" t="s">
        <v>41</v>
      </c>
      <c r="F12" s="126"/>
      <c r="G12" s="128" t="s">
        <v>42</v>
      </c>
    </row>
    <row r="13" spans="1:10" ht="16.5" thickBot="1" x14ac:dyDescent="0.4">
      <c r="B13" s="129"/>
      <c r="C13" s="130" t="s">
        <v>43</v>
      </c>
      <c r="D13" s="298"/>
      <c r="E13" s="131"/>
      <c r="F13" s="298"/>
      <c r="G13" s="131"/>
      <c r="J13" s="114" t="s">
        <v>686</v>
      </c>
    </row>
    <row r="14" spans="1:10" ht="16" x14ac:dyDescent="0.35">
      <c r="A14" s="132"/>
      <c r="B14" s="132" t="s">
        <v>29</v>
      </c>
      <c r="C14" s="133" t="s">
        <v>44</v>
      </c>
      <c r="D14" s="80"/>
      <c r="E14" s="134" t="s">
        <v>516</v>
      </c>
      <c r="F14" s="80"/>
      <c r="G14" s="135"/>
    </row>
    <row r="15" spans="1:10" ht="16" x14ac:dyDescent="0.35">
      <c r="A15" s="132"/>
      <c r="B15" s="132" t="s">
        <v>29</v>
      </c>
      <c r="C15" s="133" t="s">
        <v>45</v>
      </c>
      <c r="D15" s="80"/>
      <c r="E15" s="136" t="s">
        <v>517</v>
      </c>
      <c r="F15" s="80"/>
      <c r="G15" s="135"/>
    </row>
    <row r="16" spans="1:10" ht="16" x14ac:dyDescent="0.35">
      <c r="B16" s="132" t="s">
        <v>29</v>
      </c>
      <c r="C16" s="133" t="s">
        <v>46</v>
      </c>
      <c r="D16" s="80"/>
      <c r="E16" s="136" t="s">
        <v>518</v>
      </c>
      <c r="F16" s="80"/>
      <c r="G16" s="135"/>
    </row>
    <row r="17" spans="1:7" ht="16.5" thickBot="1" x14ac:dyDescent="0.4">
      <c r="B17" s="132" t="s">
        <v>29</v>
      </c>
      <c r="C17" s="137" t="s">
        <v>47</v>
      </c>
      <c r="D17" s="91"/>
      <c r="E17" s="92" t="s">
        <v>519</v>
      </c>
      <c r="F17" s="91"/>
      <c r="G17" s="138"/>
    </row>
    <row r="18" spans="1:7" ht="16.5" thickBot="1" x14ac:dyDescent="0.4">
      <c r="B18" s="129"/>
      <c r="C18" s="130" t="s">
        <v>48</v>
      </c>
      <c r="D18" s="298"/>
      <c r="E18" s="131"/>
      <c r="F18" s="298"/>
      <c r="G18" s="131"/>
    </row>
    <row r="19" spans="1:7" ht="16" x14ac:dyDescent="0.35">
      <c r="A19" s="132"/>
      <c r="B19" s="132" t="s">
        <v>49</v>
      </c>
      <c r="C19" s="133" t="s">
        <v>50</v>
      </c>
      <c r="D19" s="80"/>
      <c r="E19" s="350">
        <v>44197</v>
      </c>
      <c r="F19" s="80"/>
      <c r="G19" s="135"/>
    </row>
    <row r="20" spans="1:7" ht="16.5" thickBot="1" x14ac:dyDescent="0.4">
      <c r="A20" s="132"/>
      <c r="B20" s="132" t="s">
        <v>49</v>
      </c>
      <c r="C20" s="137" t="s">
        <v>51</v>
      </c>
      <c r="D20" s="91"/>
      <c r="E20" s="350">
        <v>44561</v>
      </c>
      <c r="F20" s="91"/>
      <c r="G20" s="138"/>
    </row>
    <row r="21" spans="1:7" ht="16.5" thickBot="1" x14ac:dyDescent="0.4">
      <c r="B21" s="129"/>
      <c r="C21" s="130" t="s">
        <v>52</v>
      </c>
      <c r="D21" s="298"/>
      <c r="E21" s="299"/>
      <c r="F21" s="298"/>
      <c r="G21" s="131"/>
    </row>
    <row r="22" spans="1:7" ht="16" x14ac:dyDescent="0.35">
      <c r="B22" s="132" t="s">
        <v>53</v>
      </c>
      <c r="C22" s="139" t="s">
        <v>54</v>
      </c>
      <c r="D22" s="80"/>
      <c r="E22" s="134" t="s">
        <v>62</v>
      </c>
      <c r="F22" s="80"/>
      <c r="G22" s="135"/>
    </row>
    <row r="23" spans="1:7" ht="16" x14ac:dyDescent="0.35">
      <c r="A23" s="132"/>
      <c r="B23" s="132" t="s">
        <v>53</v>
      </c>
      <c r="C23" s="133" t="s">
        <v>55</v>
      </c>
      <c r="D23" s="80"/>
      <c r="E23" s="351" t="s">
        <v>520</v>
      </c>
      <c r="F23" s="80"/>
      <c r="G23" s="135"/>
    </row>
    <row r="24" spans="1:7" ht="16" x14ac:dyDescent="0.35">
      <c r="B24" s="132" t="s">
        <v>53</v>
      </c>
      <c r="C24" s="133" t="s">
        <v>56</v>
      </c>
      <c r="D24" s="80"/>
      <c r="E24" s="375">
        <v>45266</v>
      </c>
      <c r="F24" s="80"/>
      <c r="G24" s="135"/>
    </row>
    <row r="25" spans="1:7" ht="16" x14ac:dyDescent="0.35">
      <c r="A25" s="132"/>
      <c r="B25" s="132" t="s">
        <v>53</v>
      </c>
      <c r="C25" s="133" t="s">
        <v>57</v>
      </c>
      <c r="D25" s="80"/>
      <c r="E25" s="352" t="s">
        <v>521</v>
      </c>
      <c r="F25" s="80"/>
      <c r="G25" s="135"/>
    </row>
    <row r="26" spans="1:7" ht="16" x14ac:dyDescent="0.35">
      <c r="B26" s="132" t="s">
        <v>53</v>
      </c>
      <c r="C26" s="142" t="s">
        <v>58</v>
      </c>
      <c r="D26" s="143"/>
      <c r="E26" s="134" t="s">
        <v>522</v>
      </c>
      <c r="F26" s="143"/>
      <c r="G26" s="144"/>
    </row>
    <row r="27" spans="1:7" ht="16" x14ac:dyDescent="0.35">
      <c r="B27" s="132" t="s">
        <v>53</v>
      </c>
      <c r="C27" s="133" t="s">
        <v>59</v>
      </c>
      <c r="D27" s="80"/>
      <c r="E27" s="141"/>
      <c r="F27" s="80"/>
      <c r="G27" s="145"/>
    </row>
    <row r="28" spans="1:7" ht="16" x14ac:dyDescent="0.35">
      <c r="A28" s="132"/>
      <c r="B28" s="132" t="s">
        <v>53</v>
      </c>
      <c r="C28" s="133" t="s">
        <v>60</v>
      </c>
      <c r="D28" s="80"/>
      <c r="E28" s="352" t="s">
        <v>521</v>
      </c>
      <c r="F28" s="80"/>
      <c r="G28" s="145"/>
    </row>
    <row r="29" spans="1:7" ht="16" x14ac:dyDescent="0.35">
      <c r="B29" s="132" t="s">
        <v>53</v>
      </c>
      <c r="C29" s="142" t="s">
        <v>61</v>
      </c>
      <c r="D29" s="143"/>
      <c r="E29" s="140" t="s">
        <v>319</v>
      </c>
      <c r="F29" s="146"/>
      <c r="G29" s="147"/>
    </row>
    <row r="30" spans="1:7" ht="16" x14ac:dyDescent="0.35">
      <c r="A30" s="132"/>
      <c r="B30" s="132" t="s">
        <v>53</v>
      </c>
      <c r="C30" s="133" t="s">
        <v>63</v>
      </c>
      <c r="D30" s="80"/>
      <c r="E30" s="141"/>
      <c r="F30" s="80"/>
      <c r="G30" s="135"/>
    </row>
    <row r="31" spans="1:7" ht="16.5" thickBot="1" x14ac:dyDescent="0.4">
      <c r="A31" s="132"/>
      <c r="B31" s="132" t="s">
        <v>53</v>
      </c>
      <c r="C31" s="133" t="s">
        <v>64</v>
      </c>
      <c r="D31" s="93"/>
      <c r="E31" s="148"/>
      <c r="F31" s="91"/>
      <c r="G31" s="149"/>
    </row>
    <row r="32" spans="1:7" ht="15.9" customHeight="1" thickBot="1" x14ac:dyDescent="0.4">
      <c r="C32" s="150" t="s">
        <v>65</v>
      </c>
      <c r="D32" s="300"/>
      <c r="E32" s="151"/>
      <c r="F32" s="301"/>
      <c r="G32" s="152"/>
    </row>
    <row r="33" spans="1:7" ht="16" x14ac:dyDescent="0.35">
      <c r="A33" s="132"/>
      <c r="B33" s="153"/>
      <c r="C33" s="154" t="s">
        <v>66</v>
      </c>
      <c r="D33" s="80"/>
      <c r="E33" s="155" t="s">
        <v>523</v>
      </c>
      <c r="F33" s="244"/>
      <c r="G33" s="156" t="str">
        <f>IF(OR($E$29=[1]Lists!$I$4,$E$29=[1]Lists!$I$5),"&lt;URL&gt;","")</f>
        <v/>
      </c>
    </row>
    <row r="34" spans="1:7" ht="16.5" thickBot="1" x14ac:dyDescent="0.4">
      <c r="B34" s="132" t="s">
        <v>67</v>
      </c>
      <c r="C34" s="157" t="s">
        <v>68</v>
      </c>
      <c r="D34" s="91"/>
      <c r="E34" s="158" t="s">
        <v>521</v>
      </c>
      <c r="F34" s="298"/>
      <c r="G34" s="159"/>
    </row>
    <row r="35" spans="1:7" ht="18" customHeight="1" thickBot="1" x14ac:dyDescent="0.4">
      <c r="A35" s="132"/>
      <c r="B35" s="132" t="s">
        <v>67</v>
      </c>
      <c r="C35" s="130" t="s">
        <v>70</v>
      </c>
      <c r="D35" s="298"/>
      <c r="E35" s="301"/>
      <c r="F35" s="298"/>
      <c r="G35" s="301"/>
    </row>
    <row r="36" spans="1:7" ht="15.75" customHeight="1" x14ac:dyDescent="0.35">
      <c r="B36" s="132" t="s">
        <v>67</v>
      </c>
      <c r="C36" s="160" t="s">
        <v>71</v>
      </c>
      <c r="D36" s="80"/>
      <c r="E36" s="136"/>
      <c r="F36" s="80"/>
      <c r="G36" s="80"/>
    </row>
    <row r="37" spans="1:7" ht="16.5" customHeight="1" x14ac:dyDescent="0.35">
      <c r="A37" s="132"/>
      <c r="B37" s="132" t="s">
        <v>67</v>
      </c>
      <c r="C37" s="161" t="s">
        <v>72</v>
      </c>
      <c r="D37" s="80"/>
      <c r="E37" s="134" t="s">
        <v>62</v>
      </c>
      <c r="F37" s="80"/>
      <c r="G37" s="145"/>
    </row>
    <row r="38" spans="1:7" ht="16.5" customHeight="1" x14ac:dyDescent="0.35">
      <c r="A38" s="132"/>
      <c r="B38" s="132" t="s">
        <v>67</v>
      </c>
      <c r="C38" s="161" t="s">
        <v>73</v>
      </c>
      <c r="D38" s="80"/>
      <c r="E38" s="134" t="s">
        <v>62</v>
      </c>
      <c r="F38" s="80"/>
      <c r="G38" s="145"/>
    </row>
    <row r="39" spans="1:7" ht="15.75" customHeight="1" x14ac:dyDescent="0.35">
      <c r="B39" s="132" t="s">
        <v>67</v>
      </c>
      <c r="C39" s="161" t="s">
        <v>74</v>
      </c>
      <c r="D39" s="80"/>
      <c r="E39" s="134" t="s">
        <v>62</v>
      </c>
      <c r="F39" s="80"/>
      <c r="G39" s="145"/>
    </row>
    <row r="40" spans="1:7" ht="18" customHeight="1" x14ac:dyDescent="0.35">
      <c r="B40" s="132" t="s">
        <v>67</v>
      </c>
      <c r="C40" s="161" t="s">
        <v>75</v>
      </c>
      <c r="D40" s="80"/>
      <c r="E40" s="376" t="s">
        <v>524</v>
      </c>
      <c r="F40" s="80"/>
      <c r="G40" s="145"/>
    </row>
    <row r="41" spans="1:7" ht="16" x14ac:dyDescent="0.35">
      <c r="B41" s="132" t="s">
        <v>67</v>
      </c>
      <c r="C41" s="162" t="s">
        <v>76</v>
      </c>
      <c r="D41" s="80"/>
      <c r="E41" s="140"/>
      <c r="F41" s="80"/>
      <c r="G41" s="145"/>
    </row>
    <row r="42" spans="1:7" ht="16" x14ac:dyDescent="0.35">
      <c r="B42" s="132" t="s">
        <v>67</v>
      </c>
      <c r="C42" s="161" t="s">
        <v>77</v>
      </c>
      <c r="D42" s="80"/>
      <c r="E42" s="140"/>
      <c r="F42" s="80"/>
      <c r="G42" s="145"/>
    </row>
    <row r="43" spans="1:7" ht="16" x14ac:dyDescent="0.35">
      <c r="B43" s="132" t="s">
        <v>67</v>
      </c>
      <c r="C43" s="161" t="s">
        <v>78</v>
      </c>
      <c r="D43" s="163"/>
      <c r="E43" s="140"/>
      <c r="F43" s="80"/>
      <c r="G43" s="164"/>
    </row>
    <row r="44" spans="1:7" ht="16" x14ac:dyDescent="0.35">
      <c r="B44" s="132" t="s">
        <v>67</v>
      </c>
      <c r="C44" s="165" t="s">
        <v>79</v>
      </c>
      <c r="D44" s="80"/>
      <c r="E44" s="166" t="s">
        <v>519</v>
      </c>
      <c r="F44" s="143"/>
      <c r="G44" s="145"/>
    </row>
    <row r="45" spans="1:7" ht="16" x14ac:dyDescent="0.35">
      <c r="B45" s="132" t="s">
        <v>67</v>
      </c>
      <c r="C45" s="167" t="s">
        <v>80</v>
      </c>
      <c r="D45" s="80"/>
      <c r="E45" s="168"/>
      <c r="F45" s="80"/>
      <c r="G45" s="145"/>
    </row>
    <row r="46" spans="1:7" ht="16.5" thickBot="1" x14ac:dyDescent="0.4">
      <c r="B46" s="132" t="s">
        <v>67</v>
      </c>
      <c r="C46" s="169" t="s">
        <v>81</v>
      </c>
      <c r="D46" s="91"/>
      <c r="E46" s="170" t="s">
        <v>69</v>
      </c>
      <c r="F46" s="91"/>
      <c r="G46" s="171"/>
    </row>
    <row r="47" spans="1:7" s="124" customFormat="1" ht="16.5" thickBot="1" x14ac:dyDescent="0.4">
      <c r="A47" s="114"/>
      <c r="B47" s="132" t="s">
        <v>67</v>
      </c>
      <c r="C47" s="172" t="s">
        <v>82</v>
      </c>
      <c r="D47" s="91"/>
      <c r="E47" s="173"/>
      <c r="F47" s="91"/>
      <c r="G47" s="171"/>
    </row>
    <row r="48" spans="1:7" ht="15.75" customHeight="1" x14ac:dyDescent="0.35">
      <c r="B48" s="132" t="s">
        <v>67</v>
      </c>
      <c r="C48" s="161" t="s">
        <v>83</v>
      </c>
      <c r="D48" s="80"/>
      <c r="E48" s="140" t="s">
        <v>62</v>
      </c>
      <c r="F48" s="80"/>
      <c r="G48" s="145"/>
    </row>
    <row r="49" spans="1:7" s="132" customFormat="1" ht="16" x14ac:dyDescent="0.35">
      <c r="A49" s="114"/>
      <c r="C49" s="161" t="s">
        <v>84</v>
      </c>
      <c r="D49" s="80"/>
      <c r="E49" s="140" t="s">
        <v>62</v>
      </c>
      <c r="F49" s="80"/>
      <c r="G49" s="145"/>
    </row>
    <row r="50" spans="1:7" s="132" customFormat="1" ht="15.75" customHeight="1" x14ac:dyDescent="0.35">
      <c r="A50" s="114"/>
      <c r="C50" s="161" t="s">
        <v>85</v>
      </c>
      <c r="D50" s="80"/>
      <c r="E50" s="140" t="s">
        <v>62</v>
      </c>
      <c r="F50" s="80"/>
      <c r="G50" s="145"/>
    </row>
    <row r="51" spans="1:7" ht="16.5" thickBot="1" x14ac:dyDescent="0.4">
      <c r="B51" s="132"/>
      <c r="C51" s="174" t="s">
        <v>86</v>
      </c>
      <c r="D51" s="91"/>
      <c r="E51" s="140" t="s">
        <v>319</v>
      </c>
      <c r="F51" s="91"/>
      <c r="G51" s="171"/>
    </row>
    <row r="52" spans="1:7" ht="16.5" thickBot="1" x14ac:dyDescent="0.4">
      <c r="B52" s="132" t="s">
        <v>87</v>
      </c>
      <c r="C52" s="175" t="s">
        <v>88</v>
      </c>
      <c r="D52" s="176"/>
      <c r="E52" s="177"/>
      <c r="F52" s="176"/>
      <c r="G52" s="176"/>
    </row>
    <row r="53" spans="1:7" s="132" customFormat="1" ht="16" x14ac:dyDescent="0.35">
      <c r="A53" s="114"/>
      <c r="B53" s="132" t="s">
        <v>87</v>
      </c>
      <c r="C53" s="133" t="s">
        <v>89</v>
      </c>
      <c r="D53" s="80"/>
      <c r="E53" s="134" t="s">
        <v>525</v>
      </c>
      <c r="F53" s="80"/>
      <c r="G53" s="135"/>
    </row>
    <row r="54" spans="1:7" ht="16" x14ac:dyDescent="0.35">
      <c r="C54" s="133" t="s">
        <v>90</v>
      </c>
      <c r="D54" s="80"/>
      <c r="E54" s="134" t="s">
        <v>526</v>
      </c>
      <c r="F54" s="80"/>
      <c r="G54" s="135"/>
    </row>
    <row r="55" spans="1:7" ht="16" x14ac:dyDescent="0.35">
      <c r="C55" s="133" t="s">
        <v>91</v>
      </c>
      <c r="D55" s="80"/>
      <c r="E55" s="363" t="s">
        <v>685</v>
      </c>
      <c r="F55" s="80"/>
      <c r="G55" s="135"/>
    </row>
    <row r="56" spans="1:7" ht="16.5" thickBot="1" x14ac:dyDescent="0.4">
      <c r="C56" s="90"/>
      <c r="D56" s="91"/>
      <c r="E56" s="92"/>
      <c r="F56" s="91"/>
      <c r="G56" s="93"/>
    </row>
    <row r="57" spans="1:7" s="132" customFormat="1" ht="16.5" thickBot="1" x14ac:dyDescent="0.4">
      <c r="A57" s="114"/>
      <c r="B57" s="114"/>
      <c r="C57" s="392"/>
      <c r="D57" s="392"/>
      <c r="E57" s="392"/>
      <c r="F57" s="392"/>
      <c r="G57" s="392"/>
    </row>
    <row r="58" spans="1:7" s="5" customFormat="1" ht="15.5" thickBot="1" x14ac:dyDescent="0.4">
      <c r="A58" s="244"/>
      <c r="B58" s="244"/>
      <c r="C58" s="393"/>
      <c r="D58" s="394"/>
      <c r="E58" s="394"/>
      <c r="F58" s="394"/>
      <c r="G58" s="395"/>
    </row>
    <row r="59" spans="1:7" s="5" customFormat="1" ht="15.5" thickBot="1" x14ac:dyDescent="0.4">
      <c r="A59" s="244"/>
      <c r="B59" s="244"/>
      <c r="C59" s="393"/>
      <c r="D59" s="394"/>
      <c r="E59" s="394"/>
      <c r="F59" s="394"/>
      <c r="G59" s="395"/>
    </row>
    <row r="60" spans="1:7" s="5" customFormat="1" ht="15.5" thickBot="1" x14ac:dyDescent="0.4">
      <c r="A60" s="244"/>
      <c r="B60" s="244"/>
      <c r="C60" s="396"/>
      <c r="D60" s="396"/>
      <c r="E60" s="396"/>
      <c r="F60" s="396"/>
      <c r="G60" s="396"/>
    </row>
    <row r="61" spans="1:7" s="5" customFormat="1" ht="18.75" customHeight="1" x14ac:dyDescent="0.35">
      <c r="A61" s="244"/>
      <c r="B61" s="244"/>
      <c r="C61" s="397" t="s">
        <v>27</v>
      </c>
      <c r="D61" s="397"/>
      <c r="E61" s="397"/>
      <c r="F61" s="397"/>
      <c r="G61" s="397"/>
    </row>
    <row r="62" spans="1:7" s="5" customFormat="1" ht="15" x14ac:dyDescent="0.35">
      <c r="A62" s="244"/>
      <c r="B62" s="244"/>
      <c r="C62" s="382" t="s">
        <v>28</v>
      </c>
      <c r="D62" s="382"/>
      <c r="E62" s="382"/>
      <c r="F62" s="382"/>
      <c r="G62" s="382"/>
    </row>
    <row r="63" spans="1:7" s="5" customFormat="1" ht="15" x14ac:dyDescent="0.35">
      <c r="A63" s="244"/>
      <c r="B63" s="80" t="s">
        <v>29</v>
      </c>
      <c r="C63" s="399" t="s">
        <v>92</v>
      </c>
      <c r="D63" s="399"/>
      <c r="E63" s="399"/>
      <c r="F63" s="399"/>
      <c r="G63" s="399"/>
    </row>
    <row r="64" spans="1:7" ht="16" x14ac:dyDescent="0.35">
      <c r="C64" s="178"/>
      <c r="D64" s="132"/>
      <c r="E64" s="178"/>
      <c r="F64" s="132"/>
      <c r="G64" s="132"/>
    </row>
    <row r="65" spans="3:7" ht="15" customHeight="1" x14ac:dyDescent="0.35">
      <c r="C65" s="179"/>
      <c r="D65" s="179"/>
      <c r="E65" s="179"/>
      <c r="F65" s="179"/>
    </row>
    <row r="66" spans="3:7" ht="15" customHeight="1" x14ac:dyDescent="0.35"/>
    <row r="67" spans="3:7" ht="16" x14ac:dyDescent="0.35">
      <c r="C67" s="400"/>
      <c r="D67" s="400"/>
      <c r="E67" s="400"/>
      <c r="F67" s="400"/>
      <c r="G67" s="400"/>
    </row>
    <row r="68" spans="3:7" ht="16" x14ac:dyDescent="0.35">
      <c r="C68" s="400"/>
      <c r="D68" s="400"/>
      <c r="E68" s="400"/>
      <c r="F68" s="400"/>
      <c r="G68" s="400"/>
    </row>
    <row r="69" spans="3:7" ht="18.75" customHeight="1" x14ac:dyDescent="0.35">
      <c r="C69" s="400"/>
      <c r="D69" s="400"/>
      <c r="E69" s="400"/>
      <c r="F69" s="400"/>
      <c r="G69" s="400"/>
    </row>
    <row r="70" spans="3:7" ht="16" x14ac:dyDescent="0.35">
      <c r="C70" s="400"/>
      <c r="D70" s="400"/>
      <c r="E70" s="400"/>
      <c r="F70" s="400"/>
      <c r="G70" s="400"/>
    </row>
    <row r="71" spans="3:7" ht="16" x14ac:dyDescent="0.35">
      <c r="C71" s="179"/>
      <c r="D71" s="179"/>
      <c r="E71" s="179"/>
      <c r="F71" s="179"/>
    </row>
    <row r="72" spans="3:7" ht="16" x14ac:dyDescent="0.35">
      <c r="C72" s="398"/>
      <c r="D72" s="398"/>
      <c r="E72" s="398"/>
    </row>
    <row r="73" spans="3:7" ht="16" x14ac:dyDescent="0.35">
      <c r="C73" s="398"/>
      <c r="D73" s="398"/>
      <c r="E73" s="398"/>
    </row>
    <row r="74" spans="3:7" ht="16" x14ac:dyDescent="0.35"/>
    <row r="75" spans="3:7" ht="16" x14ac:dyDescent="0.35"/>
    <row r="76" spans="3:7" ht="16" x14ac:dyDescent="0.35"/>
    <row r="77" spans="3:7" ht="16" x14ac:dyDescent="0.35"/>
    <row r="78" spans="3:7" ht="16" x14ac:dyDescent="0.35"/>
    <row r="79" spans="3:7" ht="16" x14ac:dyDescent="0.35"/>
    <row r="80" spans="3:7" ht="16" x14ac:dyDescent="0.35"/>
    <row r="81" ht="16" x14ac:dyDescent="0.35"/>
    <row r="82" ht="16" x14ac:dyDescent="0.35"/>
    <row r="83" ht="16" x14ac:dyDescent="0.35"/>
    <row r="84" ht="16" x14ac:dyDescent="0.35"/>
    <row r="85" ht="16" x14ac:dyDescent="0.35"/>
    <row r="86" ht="16" x14ac:dyDescent="0.35"/>
    <row r="87" ht="16" x14ac:dyDescent="0.35"/>
    <row r="88" ht="16" x14ac:dyDescent="0.35"/>
    <row r="89" ht="16" x14ac:dyDescent="0.35"/>
    <row r="90" ht="16" x14ac:dyDescent="0.35"/>
  </sheetData>
  <sheetProtection selectLockedCells="1"/>
  <dataConsolidate/>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dataValidations count="7">
    <dataValidation type="whole" showInputMessage="1" showErrorMessage="1" sqref="G56 E56 G21 D8:E13 E35:E36 E21" xr:uid="{00000000-0002-0000-0100-000000000000}">
      <formula1>999999</formula1>
      <formula2>99999999</formula2>
    </dataValidation>
    <dataValidation type="date" allowBlank="1" showInputMessage="1" showErrorMessage="1" errorTitle="Format incorrect" error="Veuillez révisez les informations selon le format spécifié: AAAA-MM-JJ" promptTitle="Saisissez la date" prompt="Saisissez la date sous un format spécifique: AAAA-MM-JJ" sqref="E19:E20" xr:uid="{00000000-0002-0000-0100-000001000000}">
      <formula1>36161</formula1>
      <formula2>47848</formula2>
    </dataValidation>
    <dataValidation allowBlank="1" showInputMessage="1" showErrorMessage="1" promptTitle="URL du rapport ITIE" prompt="Veuillez insérer l'URL directe vers le Rapport ITIE (ou le dossier de rapport) sur le site Internet national de l'ITIE." sqref="E25 E28" xr:uid="{00000000-0002-0000-0100-000002000000}"/>
    <dataValidation allowBlank="1" showInputMessage="1" showErrorMessage="1" promptTitle="Nom de l'entité" prompt="Veuillez insérer le nom de l'organisation, compagnie, ou agence gouvernementale" sqref="E23" xr:uid="{00000000-0002-0000-0100-000003000000}"/>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E28" xr:uid="{00000000-0002-0000-0100-000004000000}">
      <formula1>36161</formula1>
      <formula2>47848</formula2>
    </dataValidation>
    <dataValidation allowBlank="1" showInputMessage="1" showErrorMessage="1" errorTitle="Invalid entry" error="_x000a_Please choose among the following:_x000a__x000a_Yes_x000a_No_x000a_Partially_x000a_Not applicable" promptTitle="URL" prompt="Veuillez insérer l'URL directe vers le document de référence" sqref="E25 E28" xr:uid="{00000000-0002-0000-0100-000005000000}"/>
    <dataValidation allowBlank="1" showInputMessage="1" showErrorMessage="1" promptTitle="Saisissez la date" prompt="Saisissez la date sous un format spécifique: AAAA-MM-JJ" sqref="E24" xr:uid="{00000000-0002-0000-0100-000006000000}"/>
  </dataValidations>
  <hyperlinks>
    <hyperlink ref="C44" r:id="rId1" display="Reporting currency (ISO-4217)" xr:uid="{00000000-0004-0000-0100-000000000000}"/>
    <hyperlink ref="C47" r:id="rId2" location="r4-7" display="Exigence ITIE 4.7 : Désagrégation" xr:uid="{00000000-0004-0000-0100-000001000000}"/>
    <hyperlink ref="C32" r:id="rId3" location="r7-2" display="Public debate (Requirement 7.1)" xr:uid="{00000000-0004-0000-0100-000002000000}"/>
    <hyperlink ref="E25" r:id="rId4" xr:uid="{00000000-0004-0000-0100-000003000000}"/>
    <hyperlink ref="E28" r:id="rId5" xr:uid="{00000000-0004-0000-0100-000004000000}"/>
    <hyperlink ref="E55" r:id="rId6" xr:uid="{32EAA040-5883-4256-9273-CC85AB6BEB6F}"/>
  </hyperlinks>
  <pageMargins left="0.23622047244094491" right="0.23622047244094491" top="0.74803149606299213" bottom="0.74803149606299213" header="0.31496062992125984" footer="0.31496062992125984"/>
  <pageSetup paperSize="8" scale="77" fitToHeight="2" orientation="portrait" horizontalDpi="2400" verticalDpi="2400" r:id="rId7"/>
  <legacyDrawing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U14"/>
  <sheetViews>
    <sheetView zoomScale="70" zoomScaleNormal="70" workbookViewId="0">
      <selection activeCell="F9" sqref="F9"/>
    </sheetView>
  </sheetViews>
  <sheetFormatPr baseColWidth="10" defaultColWidth="10.5" defaultRowHeight="16" x14ac:dyDescent="0.4"/>
  <cols>
    <col min="1" max="1" width="14.9140625" customWidth="1"/>
    <col min="2" max="2" width="48" customWidth="1"/>
    <col min="3" max="3" width="3" customWidth="1"/>
    <col min="4" max="4" width="30.4140625" customWidth="1"/>
    <col min="5" max="5" width="3" customWidth="1"/>
    <col min="6" max="6" width="24.08203125" customWidth="1"/>
    <col min="7" max="7" width="3" customWidth="1"/>
    <col min="8" max="8" width="19.08203125"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367</v>
      </c>
    </row>
    <row r="3" spans="1:21" s="24" customFormat="1" ht="135" x14ac:dyDescent="0.35">
      <c r="A3" s="206" t="s">
        <v>368</v>
      </c>
      <c r="B3" s="41" t="s">
        <v>369</v>
      </c>
      <c r="D3" s="8" t="s">
        <v>670</v>
      </c>
      <c r="F3" s="42"/>
      <c r="H3" s="42"/>
      <c r="J3" s="227"/>
      <c r="L3" s="227"/>
      <c r="N3" s="228"/>
      <c r="P3" s="228"/>
      <c r="R3" s="228"/>
      <c r="T3" s="228"/>
    </row>
    <row r="4" spans="1:21" s="23" customFormat="1" ht="19" x14ac:dyDescent="0.35">
      <c r="A4" s="40"/>
      <c r="B4" s="32"/>
      <c r="D4" s="32"/>
      <c r="F4" s="32"/>
      <c r="H4" s="32"/>
      <c r="J4" s="33"/>
      <c r="L4" s="222"/>
      <c r="N4" s="33"/>
    </row>
    <row r="5" spans="1:21" s="275" customFormat="1" ht="96" x14ac:dyDescent="0.35">
      <c r="A5" s="280"/>
      <c r="B5" s="274"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3" customFormat="1" ht="19" x14ac:dyDescent="0.35">
      <c r="A6" s="40"/>
      <c r="B6" s="32"/>
      <c r="D6" s="32"/>
      <c r="F6" s="32"/>
      <c r="H6" s="32"/>
      <c r="J6" s="33"/>
      <c r="L6" s="24"/>
      <c r="N6" s="33"/>
      <c r="P6" s="33"/>
      <c r="R6" s="33"/>
      <c r="T6" s="33"/>
    </row>
    <row r="7" spans="1:21" s="24" customFormat="1" ht="30" x14ac:dyDescent="0.35">
      <c r="A7" s="206" t="s">
        <v>118</v>
      </c>
      <c r="B7" s="41" t="s">
        <v>370</v>
      </c>
      <c r="D7" s="8" t="s">
        <v>533</v>
      </c>
      <c r="F7" s="42"/>
      <c r="H7" s="42"/>
      <c r="J7" s="227"/>
      <c r="K7" s="231"/>
      <c r="L7" s="227"/>
      <c r="N7" s="228"/>
      <c r="O7" s="23"/>
      <c r="P7" s="228"/>
      <c r="Q7" s="23"/>
      <c r="R7" s="228"/>
      <c r="S7" s="23"/>
      <c r="T7" s="228"/>
    </row>
    <row r="8" spans="1:21" s="23" customFormat="1" ht="19" x14ac:dyDescent="0.35">
      <c r="A8" s="40"/>
      <c r="B8" s="32"/>
      <c r="D8" s="32"/>
      <c r="F8" s="32"/>
      <c r="H8" s="32"/>
      <c r="J8" s="33"/>
      <c r="N8" s="33"/>
      <c r="P8" s="33"/>
      <c r="R8" s="33"/>
      <c r="T8" s="33"/>
    </row>
    <row r="9" spans="1:21" s="7" customFormat="1" ht="30" x14ac:dyDescent="0.35">
      <c r="A9" s="229"/>
      <c r="B9" s="38" t="s">
        <v>371</v>
      </c>
      <c r="C9" s="230"/>
      <c r="D9" s="8" t="s">
        <v>527</v>
      </c>
      <c r="E9" s="230"/>
      <c r="F9" s="8" t="str">
        <f>IF(D9=[2]Lists!$K$4,"&lt; Input URL to data source &gt;",IF(D9=[2]Lists!$K$5,"&lt; Reference section in EITI Report or URL &gt;",IF(D9=[2]Lists!$K$6,"&lt; Reference evidence of non-applicability &gt;","")))</f>
        <v/>
      </c>
      <c r="G9" s="23"/>
      <c r="H9" s="8" t="s">
        <v>682</v>
      </c>
      <c r="I9" s="23"/>
      <c r="J9" s="403"/>
      <c r="K9" s="24"/>
      <c r="L9" s="227"/>
      <c r="M9" s="23"/>
      <c r="N9" s="228"/>
      <c r="O9" s="23"/>
      <c r="P9" s="228"/>
      <c r="Q9" s="23"/>
      <c r="R9" s="228"/>
      <c r="S9" s="23"/>
      <c r="T9" s="228"/>
      <c r="U9" s="23"/>
    </row>
    <row r="10" spans="1:21" s="7" customFormat="1" ht="30" x14ac:dyDescent="0.35">
      <c r="A10" s="229"/>
      <c r="B10" s="44" t="s">
        <v>372</v>
      </c>
      <c r="C10" s="230"/>
      <c r="D10" s="8" t="s">
        <v>681</v>
      </c>
      <c r="E10" s="230"/>
      <c r="F10" s="8" t="s">
        <v>672</v>
      </c>
      <c r="G10" s="24"/>
      <c r="H10" s="8" t="s">
        <v>682</v>
      </c>
      <c r="I10" s="24"/>
      <c r="J10" s="404"/>
      <c r="K10" s="23"/>
      <c r="L10" s="227"/>
      <c r="M10" s="24"/>
      <c r="N10" s="228"/>
      <c r="O10" s="24"/>
      <c r="P10" s="228"/>
      <c r="Q10" s="24"/>
      <c r="R10" s="228"/>
      <c r="S10" s="24"/>
      <c r="T10" s="228"/>
      <c r="U10" s="24"/>
    </row>
    <row r="11" spans="1:21" s="7" customFormat="1" ht="45" x14ac:dyDescent="0.35">
      <c r="A11" s="229"/>
      <c r="B11" s="44" t="s">
        <v>373</v>
      </c>
      <c r="C11" s="230"/>
      <c r="D11" s="8" t="s">
        <v>527</v>
      </c>
      <c r="E11" s="230"/>
      <c r="F11" s="8"/>
      <c r="G11" s="24"/>
      <c r="H11" s="8" t="s">
        <v>682</v>
      </c>
      <c r="I11" s="24"/>
      <c r="J11" s="404"/>
      <c r="K11" s="231"/>
      <c r="L11" s="227"/>
      <c r="M11" s="24"/>
      <c r="N11" s="228"/>
      <c r="O11" s="24"/>
      <c r="P11" s="228"/>
      <c r="Q11" s="24"/>
      <c r="R11" s="228"/>
      <c r="S11" s="24"/>
      <c r="T11" s="228"/>
      <c r="U11" s="24"/>
    </row>
    <row r="12" spans="1:21" s="7" customFormat="1" ht="60" x14ac:dyDescent="0.35">
      <c r="A12" s="229"/>
      <c r="B12" s="44" t="s">
        <v>374</v>
      </c>
      <c r="C12" s="230"/>
      <c r="D12" s="8" t="s">
        <v>527</v>
      </c>
      <c r="E12" s="230"/>
      <c r="F12" s="8"/>
      <c r="G12" s="24"/>
      <c r="H12" s="8" t="s">
        <v>682</v>
      </c>
      <c r="I12" s="24"/>
      <c r="J12" s="404"/>
      <c r="K12" s="231"/>
      <c r="L12" s="227"/>
      <c r="M12" s="24"/>
      <c r="N12" s="228"/>
      <c r="O12" s="24"/>
      <c r="P12" s="228"/>
      <c r="Q12" s="24"/>
      <c r="R12" s="228"/>
      <c r="S12" s="24"/>
      <c r="T12" s="228"/>
      <c r="U12" s="24"/>
    </row>
    <row r="13" spans="1:21" s="7" customFormat="1" ht="60" x14ac:dyDescent="0.35">
      <c r="A13" s="229"/>
      <c r="B13" s="44" t="s">
        <v>375</v>
      </c>
      <c r="C13" s="230"/>
      <c r="D13" s="8" t="s">
        <v>62</v>
      </c>
      <c r="E13" s="230"/>
      <c r="F13" s="8"/>
      <c r="G13" s="24"/>
      <c r="H13" s="8" t="s">
        <v>682</v>
      </c>
      <c r="I13" s="24"/>
      <c r="J13" s="405"/>
      <c r="K13" s="231"/>
      <c r="L13" s="227"/>
      <c r="M13" s="24"/>
      <c r="N13" s="228"/>
      <c r="O13" s="24"/>
      <c r="P13" s="228"/>
      <c r="Q13" s="24"/>
      <c r="R13" s="228"/>
      <c r="S13" s="24"/>
      <c r="T13" s="228"/>
      <c r="U13" s="24"/>
    </row>
    <row r="14" spans="1:21" s="9" customFormat="1" x14ac:dyDescent="0.4">
      <c r="A14" s="45"/>
      <c r="K14" s="237"/>
    </row>
  </sheetData>
  <mergeCells count="1">
    <mergeCell ref="J9:J13"/>
  </mergeCells>
  <pageMargins left="0.23622047244094491" right="0.23622047244094491"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13"/>
  <sheetViews>
    <sheetView zoomScale="70" zoomScaleNormal="70" workbookViewId="0">
      <selection activeCell="B3" sqref="B3"/>
    </sheetView>
  </sheetViews>
  <sheetFormatPr baseColWidth="10" defaultColWidth="10.5" defaultRowHeight="16" x14ac:dyDescent="0.4"/>
  <cols>
    <col min="1" max="1" width="17.9140625" customWidth="1"/>
    <col min="2" max="2" width="44" customWidth="1"/>
    <col min="3" max="3" width="3" customWidth="1"/>
    <col min="4" max="4" width="25.9140625" customWidth="1"/>
    <col min="5" max="5" width="3" customWidth="1"/>
    <col min="6" max="6" width="25.9140625" customWidth="1"/>
    <col min="7" max="7" width="3" customWidth="1"/>
    <col min="8" max="8" width="25.9140625"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376</v>
      </c>
    </row>
    <row r="3" spans="1:21" s="24" customFormat="1" ht="201.65" customHeight="1" x14ac:dyDescent="0.35">
      <c r="A3" s="206" t="s">
        <v>377</v>
      </c>
      <c r="B3" s="41" t="s">
        <v>378</v>
      </c>
      <c r="D3" s="8" t="s">
        <v>670</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23" customFormat="1" ht="75" x14ac:dyDescent="0.35">
      <c r="A7" s="40"/>
      <c r="B7" s="60" t="s">
        <v>379</v>
      </c>
      <c r="D7" s="8" t="s">
        <v>659</v>
      </c>
      <c r="F7" s="8" t="s">
        <v>528</v>
      </c>
      <c r="H7" s="8" t="s">
        <v>560</v>
      </c>
      <c r="J7" s="403"/>
      <c r="K7" s="231"/>
      <c r="L7" s="227"/>
      <c r="N7" s="228"/>
      <c r="P7" s="228"/>
      <c r="R7" s="228"/>
      <c r="T7" s="228"/>
    </row>
    <row r="8" spans="1:21" s="23" customFormat="1" ht="60" x14ac:dyDescent="0.35">
      <c r="A8" s="40"/>
      <c r="B8" s="38" t="s">
        <v>380</v>
      </c>
      <c r="D8" s="8" t="s">
        <v>599</v>
      </c>
      <c r="F8" s="8" t="str">
        <f>IF(D8=[2]Lists!$K$4,"&lt; Input URL to data source &gt;",IF(D8=[2]Lists!$K$5,"&lt; Reference section in EITI Report or URL &gt;",IF(D8=[2]Lists!$K$6,"&lt; Reference evidence of non-applicability &gt;","")))</f>
        <v/>
      </c>
      <c r="H8" s="8" t="str">
        <f>IF(F8=[2]Lists!$K$4,"&lt; Input URL to data source &gt;",IF(F8=[2]Lists!$K$5,"&lt; Reference section in EITI Report or URL &gt;",IF(F8=[2]Lists!$K$6,"&lt; Reference evidence of non-applicability &gt;","")))</f>
        <v/>
      </c>
      <c r="J8" s="404"/>
      <c r="L8" s="227"/>
      <c r="N8" s="228"/>
      <c r="P8" s="228"/>
      <c r="R8" s="228"/>
      <c r="T8" s="228"/>
    </row>
    <row r="9" spans="1:21" s="23" customFormat="1" ht="45" x14ac:dyDescent="0.35">
      <c r="A9" s="40"/>
      <c r="B9" s="38" t="s">
        <v>381</v>
      </c>
      <c r="D9" s="8" t="s">
        <v>599</v>
      </c>
      <c r="F9" s="8" t="str">
        <f>IF(D9=[2]Lists!$K$4,"&lt; Input URL to data source &gt;",IF(D9=[2]Lists!$K$5,"&lt; Reference section in EITI Report or URL &gt;",IF(D9=[2]Lists!$K$6,"&lt; Reference evidence of non-applicability &gt;","")))</f>
        <v/>
      </c>
      <c r="H9" s="8" t="str">
        <f>IF(F9=[2]Lists!$K$4,"&lt; Input URL to data source &gt;",IF(F9=[2]Lists!$K$5,"&lt; Reference section in EITI Report or URL &gt;",IF(F9=[2]Lists!$K$6,"&lt; Reference evidence of non-applicability &gt;","")))</f>
        <v/>
      </c>
      <c r="J9" s="404"/>
      <c r="K9" s="24"/>
      <c r="L9" s="227"/>
      <c r="N9" s="228"/>
      <c r="P9" s="228"/>
      <c r="R9" s="228"/>
      <c r="T9" s="228"/>
    </row>
    <row r="10" spans="1:21" s="23" customFormat="1" ht="45" x14ac:dyDescent="0.35">
      <c r="A10" s="40"/>
      <c r="B10" s="38" t="s">
        <v>382</v>
      </c>
      <c r="D10" s="8" t="s">
        <v>599</v>
      </c>
      <c r="F10" s="8" t="str">
        <f>IF(D10=[2]Lists!$K$4,"&lt; Input URL to data source &gt;",IF(D10=[2]Lists!$K$5,"&lt; Reference section in EITI Report or URL &gt;",IF(D10=[2]Lists!$K$6,"&lt; Reference evidence of non-applicability &gt;","")))</f>
        <v/>
      </c>
      <c r="H10" s="8" t="str">
        <f>IF(F10=[2]Lists!$K$4,"&lt; Input URL to data source &gt;",IF(F10=[2]Lists!$K$5,"&lt; Reference section in EITI Report or URL &gt;",IF(F10=[2]Lists!$K$6,"&lt; Reference evidence of non-applicability &gt;","")))</f>
        <v/>
      </c>
      <c r="J10" s="404"/>
      <c r="L10" s="227"/>
      <c r="N10" s="228"/>
      <c r="P10" s="228"/>
      <c r="R10" s="228"/>
      <c r="T10" s="228"/>
    </row>
    <row r="11" spans="1:21" s="23" customFormat="1" ht="45" x14ac:dyDescent="0.35">
      <c r="A11" s="40"/>
      <c r="B11" s="38" t="s">
        <v>383</v>
      </c>
      <c r="D11" s="8" t="s">
        <v>599</v>
      </c>
      <c r="F11" s="8" t="str">
        <f>IF(D11=[2]Lists!$K$4,"&lt; Input URL to data source &gt;",IF(D11=[2]Lists!$K$5,"&lt; Reference section in EITI Report or URL &gt;",IF(D11=[2]Lists!$K$6,"&lt; Reference evidence of non-applicability &gt;","")))</f>
        <v/>
      </c>
      <c r="H11" s="8" t="str">
        <f>IF(F11=[2]Lists!$K$4,"&lt; Input URL to data source &gt;",IF(F11=[2]Lists!$K$5,"&lt; Reference section in EITI Report or URL &gt;",IF(F11=[2]Lists!$K$6,"&lt; Reference evidence of non-applicability &gt;","")))</f>
        <v/>
      </c>
      <c r="J11" s="405"/>
      <c r="K11" s="231"/>
      <c r="L11" s="227"/>
      <c r="N11" s="228"/>
      <c r="P11" s="228"/>
      <c r="R11" s="228"/>
      <c r="T11" s="228"/>
    </row>
    <row r="12" spans="1:21" s="9" customFormat="1" ht="30" x14ac:dyDescent="0.35">
      <c r="A12" s="45"/>
      <c r="B12" s="60" t="s">
        <v>384</v>
      </c>
      <c r="D12" s="199"/>
    </row>
    <row r="13" spans="1:21" ht="15.5" x14ac:dyDescent="0.35">
      <c r="K13" s="321"/>
      <c r="L13" s="321"/>
    </row>
  </sheetData>
  <mergeCells count="1">
    <mergeCell ref="J7:J11"/>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U13"/>
  <sheetViews>
    <sheetView zoomScale="70" zoomScaleNormal="70" workbookViewId="0">
      <selection activeCell="D7" sqref="D7"/>
    </sheetView>
  </sheetViews>
  <sheetFormatPr baseColWidth="10" defaultColWidth="10.5" defaultRowHeight="16" x14ac:dyDescent="0.4"/>
  <cols>
    <col min="1" max="1" width="17.5" customWidth="1"/>
    <col min="2" max="2" width="38" customWidth="1"/>
    <col min="3" max="3" width="3.4140625" customWidth="1"/>
    <col min="4" max="4" width="26" customWidth="1"/>
    <col min="5" max="5" width="3.4140625" customWidth="1"/>
    <col min="6" max="6" width="26" customWidth="1"/>
    <col min="7" max="7" width="3.4140625" customWidth="1"/>
    <col min="8" max="8" width="26" customWidth="1"/>
    <col min="9" max="9" width="3.4140625"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385</v>
      </c>
    </row>
    <row r="3" spans="1:21" s="24" customFormat="1" ht="120" x14ac:dyDescent="0.35">
      <c r="A3" s="206" t="s">
        <v>386</v>
      </c>
      <c r="B3" s="41" t="s">
        <v>387</v>
      </c>
      <c r="D3" s="8" t="s">
        <v>670</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7" customFormat="1" ht="45" x14ac:dyDescent="0.4">
      <c r="A7" s="229"/>
      <c r="B7" s="60" t="s">
        <v>388</v>
      </c>
      <c r="C7" s="230"/>
      <c r="D7" s="8">
        <v>1.9</v>
      </c>
      <c r="E7" s="317"/>
      <c r="F7" s="8" t="str">
        <f>IF(D7=[2]Lists!$K$4,"&lt; Input URL to data source &gt;",IF(D7=[2]Lists!$K$5,"&lt; Reference section in EITI Report or URL &gt;",IF(D7=[2]Lists!$K$6,"&lt; Reference evidence of non-applicability &gt;","")))</f>
        <v/>
      </c>
      <c r="G7" s="23"/>
      <c r="H7" s="8" t="str">
        <f>IF(F7=[2]Lists!$K$4,"&lt; Input URL to data source &gt;",IF(F7=[2]Lists!$K$5,"&lt; Reference section in EITI Report or URL &gt;",IF(F7=[2]Lists!$K$6,"&lt; Reference evidence of non-applicability &gt;","")))</f>
        <v/>
      </c>
      <c r="I7" s="23"/>
      <c r="J7" s="465"/>
      <c r="K7" s="231"/>
      <c r="L7" s="227"/>
      <c r="M7" s="23"/>
      <c r="N7" s="228"/>
      <c r="O7" s="23"/>
      <c r="P7" s="228"/>
      <c r="Q7" s="23"/>
      <c r="R7" s="228"/>
      <c r="S7" s="23"/>
      <c r="T7" s="228"/>
      <c r="U7" s="23"/>
    </row>
    <row r="8" spans="1:21" s="62" customFormat="1" ht="30" x14ac:dyDescent="0.4">
      <c r="A8" s="318"/>
      <c r="B8" s="60" t="s">
        <v>389</v>
      </c>
      <c r="C8" s="317"/>
      <c r="D8" s="8" t="s">
        <v>659</v>
      </c>
      <c r="E8" s="317"/>
      <c r="F8" s="8" t="str">
        <f>IF(D8=[2]Lists!$K$4,"&lt; Input URL to data source &gt;",IF(D8=[2]Lists!$K$5,"&lt; Reference section in EITI Report or URL &gt;",IF(D8=[2]Lists!$K$6,"&lt; Reference evidence of non-applicability &gt;","")))</f>
        <v/>
      </c>
      <c r="G8" s="317"/>
      <c r="H8" s="8" t="str">
        <f>IF(F8=[2]Lists!$K$4,"&lt; Input URL to data source &gt;",IF(F8=[2]Lists!$K$5,"&lt; Reference section in EITI Report or URL &gt;",IF(F8=[2]Lists!$K$6,"&lt; Reference evidence of non-applicability &gt;","")))</f>
        <v/>
      </c>
      <c r="I8" s="317"/>
      <c r="J8" s="404"/>
      <c r="K8" s="23"/>
      <c r="L8" s="227"/>
      <c r="M8" s="63"/>
      <c r="N8" s="228"/>
      <c r="O8" s="63"/>
      <c r="P8" s="228"/>
      <c r="Q8" s="63"/>
      <c r="R8" s="228"/>
      <c r="S8" s="63"/>
      <c r="T8" s="228"/>
      <c r="U8" s="317"/>
    </row>
    <row r="9" spans="1:21" s="62" customFormat="1" ht="52.5" customHeight="1" x14ac:dyDescent="0.4">
      <c r="A9" s="318"/>
      <c r="B9" s="319" t="s">
        <v>390</v>
      </c>
      <c r="C9" s="317"/>
      <c r="D9" s="8" t="s">
        <v>659</v>
      </c>
      <c r="E9" s="317"/>
      <c r="F9" s="8" t="str">
        <f>IF(D9=[2]Lists!$K$4,"&lt; Input URL to data source &gt;",IF(D9=[2]Lists!$K$5,"&lt; Reference section in EITI Report or URL &gt;",IF(D9=[2]Lists!$K$6,"&lt; Reference evidence of non-applicability &gt;","")))</f>
        <v/>
      </c>
      <c r="G9" s="317"/>
      <c r="H9" s="8" t="str">
        <f>IF(F9=[2]Lists!$K$4,"&lt; Input URL to data source &gt;",IF(F9=[2]Lists!$K$5,"&lt; Reference section in EITI Report or URL &gt;",IF(F9=[2]Lists!$K$6,"&lt; Reference evidence of non-applicability &gt;","")))</f>
        <v/>
      </c>
      <c r="I9" s="317"/>
      <c r="J9" s="405"/>
      <c r="K9" s="24"/>
      <c r="L9" s="227"/>
      <c r="M9" s="63"/>
      <c r="N9" s="228"/>
      <c r="O9" s="63"/>
      <c r="P9" s="228"/>
      <c r="Q9" s="63"/>
      <c r="R9" s="228"/>
      <c r="S9" s="63"/>
      <c r="T9" s="228"/>
      <c r="U9" s="317"/>
    </row>
    <row r="10" spans="1:21" s="9" customFormat="1" ht="19" x14ac:dyDescent="0.35">
      <c r="A10" s="45"/>
      <c r="K10" s="34"/>
      <c r="L10" s="34"/>
    </row>
    <row r="11" spans="1:21" ht="15.5" x14ac:dyDescent="0.35">
      <c r="K11" s="323"/>
      <c r="L11" s="323"/>
    </row>
    <row r="12" spans="1:21" ht="15.5" x14ac:dyDescent="0.35">
      <c r="K12" s="321"/>
      <c r="L12" s="321"/>
    </row>
    <row r="13" spans="1:21" ht="15.5" x14ac:dyDescent="0.35">
      <c r="K13" s="243"/>
      <c r="L13" s="243"/>
    </row>
  </sheetData>
  <mergeCells count="1">
    <mergeCell ref="J7:J9"/>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U26"/>
  <sheetViews>
    <sheetView zoomScale="70" zoomScaleNormal="70" workbookViewId="0">
      <selection activeCell="J7" sqref="J7:J25"/>
    </sheetView>
  </sheetViews>
  <sheetFormatPr baseColWidth="10" defaultColWidth="10.5" defaultRowHeight="16" x14ac:dyDescent="0.4"/>
  <cols>
    <col min="1" max="1" width="22" customWidth="1"/>
    <col min="2" max="2" width="45.5" customWidth="1"/>
    <col min="3" max="3" width="3" customWidth="1"/>
    <col min="4" max="4" width="24.5" customWidth="1"/>
    <col min="5" max="5" width="3" customWidth="1"/>
    <col min="6" max="6" width="24.5" customWidth="1"/>
    <col min="7" max="7" width="3" customWidth="1"/>
    <col min="8" max="8" width="24.5"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391</v>
      </c>
    </row>
    <row r="3" spans="1:21" s="24" customFormat="1" ht="180" x14ac:dyDescent="0.35">
      <c r="A3" s="206" t="s">
        <v>392</v>
      </c>
      <c r="B3" s="41" t="s">
        <v>393</v>
      </c>
      <c r="D3" s="8" t="s">
        <v>670</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7" customFormat="1" ht="75" x14ac:dyDescent="0.35">
      <c r="A7" s="229"/>
      <c r="B7" s="64" t="s">
        <v>394</v>
      </c>
      <c r="C7" s="230"/>
      <c r="D7" s="8" t="s">
        <v>527</v>
      </c>
      <c r="E7" s="230"/>
      <c r="F7" s="8" t="s">
        <v>528</v>
      </c>
      <c r="G7" s="23"/>
      <c r="H7" s="8" t="s">
        <v>560</v>
      </c>
      <c r="I7" s="23"/>
      <c r="J7" s="466" t="s">
        <v>660</v>
      </c>
      <c r="K7" s="231"/>
      <c r="L7" s="227"/>
      <c r="M7" s="23"/>
      <c r="N7" s="228"/>
      <c r="O7" s="23"/>
      <c r="P7" s="228"/>
      <c r="Q7" s="23"/>
      <c r="R7" s="228"/>
      <c r="S7" s="23"/>
      <c r="T7" s="228"/>
      <c r="U7" s="23"/>
    </row>
    <row r="8" spans="1:21" s="7" customFormat="1" ht="45" x14ac:dyDescent="0.35">
      <c r="A8" s="229"/>
      <c r="B8" s="64" t="s">
        <v>395</v>
      </c>
      <c r="C8" s="230"/>
      <c r="D8" s="8" t="s">
        <v>527</v>
      </c>
      <c r="E8" s="230"/>
      <c r="F8" s="8" t="s">
        <v>528</v>
      </c>
      <c r="G8" s="24"/>
      <c r="H8" s="8" t="s">
        <v>566</v>
      </c>
      <c r="I8" s="24"/>
      <c r="J8" s="467"/>
      <c r="K8" s="23"/>
      <c r="L8" s="227"/>
      <c r="M8" s="24"/>
      <c r="N8" s="228"/>
      <c r="O8" s="24"/>
      <c r="P8" s="228"/>
      <c r="Q8" s="24"/>
      <c r="R8" s="228"/>
      <c r="S8" s="24"/>
      <c r="T8" s="228"/>
      <c r="U8" s="24"/>
    </row>
    <row r="9" spans="1:21" s="7" customFormat="1" ht="30" x14ac:dyDescent="0.35">
      <c r="A9" s="229"/>
      <c r="B9" s="64" t="s">
        <v>396</v>
      </c>
      <c r="C9" s="230"/>
      <c r="D9" s="8" t="s">
        <v>527</v>
      </c>
      <c r="E9" s="230"/>
      <c r="F9" s="8" t="s">
        <v>528</v>
      </c>
      <c r="G9" s="24"/>
      <c r="H9" s="8" t="s">
        <v>566</v>
      </c>
      <c r="I9" s="23"/>
      <c r="J9" s="467"/>
      <c r="K9" s="56"/>
      <c r="L9" s="227"/>
      <c r="M9" s="23"/>
      <c r="N9" s="228"/>
      <c r="O9" s="23"/>
      <c r="P9" s="228"/>
      <c r="Q9" s="23"/>
      <c r="R9" s="228"/>
      <c r="S9" s="23"/>
      <c r="T9" s="228"/>
      <c r="U9" s="23"/>
    </row>
    <row r="10" spans="1:21" s="7" customFormat="1" ht="19" x14ac:dyDescent="0.35">
      <c r="A10" s="229"/>
      <c r="B10" s="64" t="s">
        <v>397</v>
      </c>
      <c r="C10" s="230"/>
      <c r="D10" s="8" t="s">
        <v>564</v>
      </c>
      <c r="E10" s="230"/>
      <c r="F10" s="8"/>
      <c r="G10" s="24"/>
      <c r="H10" s="8"/>
      <c r="I10" s="24"/>
      <c r="J10" s="468"/>
      <c r="K10" s="2"/>
      <c r="L10" s="227"/>
      <c r="M10" s="326"/>
      <c r="N10" s="228"/>
      <c r="O10" s="24"/>
      <c r="P10" s="228"/>
      <c r="Q10" s="24"/>
      <c r="R10" s="228"/>
      <c r="S10" s="24"/>
      <c r="T10" s="228"/>
      <c r="U10" s="24"/>
    </row>
    <row r="11" spans="1:21" s="7" customFormat="1" ht="30" x14ac:dyDescent="0.35">
      <c r="A11" s="229"/>
      <c r="B11" s="64" t="s">
        <v>398</v>
      </c>
      <c r="C11" s="230"/>
      <c r="D11" s="8" t="s">
        <v>527</v>
      </c>
      <c r="E11" s="230"/>
      <c r="F11" s="8" t="s">
        <v>528</v>
      </c>
      <c r="G11" s="24"/>
      <c r="H11" s="8" t="s">
        <v>566</v>
      </c>
      <c r="I11" s="23"/>
      <c r="J11" s="468"/>
      <c r="K11" s="243"/>
      <c r="L11" s="227"/>
      <c r="M11" s="327"/>
      <c r="N11" s="228"/>
      <c r="O11" s="23"/>
      <c r="P11" s="228"/>
      <c r="Q11" s="23"/>
      <c r="R11" s="228"/>
      <c r="S11" s="23"/>
      <c r="T11" s="228"/>
      <c r="U11" s="23"/>
    </row>
    <row r="12" spans="1:21" s="7" customFormat="1" ht="15.5" x14ac:dyDescent="0.35">
      <c r="A12" s="229"/>
      <c r="B12" s="64" t="s">
        <v>399</v>
      </c>
      <c r="C12" s="230"/>
      <c r="D12" s="8" t="s">
        <v>564</v>
      </c>
      <c r="E12" s="230"/>
      <c r="F12" s="8"/>
      <c r="G12" s="24"/>
      <c r="H12" s="57" t="s">
        <v>566</v>
      </c>
      <c r="I12" s="25"/>
      <c r="J12" s="467"/>
      <c r="K12" s="330"/>
      <c r="L12" s="227"/>
      <c r="M12" s="25"/>
      <c r="N12" s="228"/>
      <c r="O12" s="25"/>
      <c r="P12" s="228"/>
      <c r="Q12" s="25"/>
      <c r="R12" s="228"/>
      <c r="S12" s="25"/>
      <c r="T12" s="228"/>
      <c r="U12" s="25"/>
    </row>
    <row r="13" spans="1:21" s="55" customFormat="1" ht="60" x14ac:dyDescent="0.35">
      <c r="A13" s="307"/>
      <c r="B13" s="66" t="s">
        <v>400</v>
      </c>
      <c r="C13" s="315"/>
      <c r="D13" s="8" t="s">
        <v>533</v>
      </c>
      <c r="E13" s="315"/>
      <c r="F13" s="57"/>
      <c r="G13" s="58"/>
      <c r="H13" s="57" t="s">
        <v>566</v>
      </c>
      <c r="I13" s="58"/>
      <c r="J13" s="467"/>
      <c r="K13" s="243"/>
      <c r="L13" s="227"/>
      <c r="M13" s="58"/>
      <c r="N13" s="316"/>
      <c r="O13" s="58"/>
      <c r="P13" s="316"/>
      <c r="Q13" s="58"/>
      <c r="R13" s="316"/>
      <c r="S13" s="58"/>
      <c r="T13" s="316"/>
      <c r="U13" s="58"/>
    </row>
    <row r="14" spans="1:21" s="55" customFormat="1" ht="30" x14ac:dyDescent="0.4">
      <c r="A14" s="307"/>
      <c r="B14" s="44" t="s">
        <v>401</v>
      </c>
      <c r="C14" s="315"/>
      <c r="D14" s="8" t="s">
        <v>533</v>
      </c>
      <c r="E14" s="315"/>
      <c r="F14" s="57"/>
      <c r="G14" s="58"/>
      <c r="H14" s="57" t="s">
        <v>566</v>
      </c>
      <c r="I14" s="58"/>
      <c r="J14" s="467"/>
      <c r="K14" s="226"/>
      <c r="L14" s="227"/>
      <c r="M14" s="58"/>
      <c r="N14" s="316"/>
      <c r="O14" s="58"/>
      <c r="P14" s="316"/>
      <c r="Q14" s="58"/>
      <c r="R14" s="316"/>
      <c r="S14" s="58"/>
      <c r="T14" s="316"/>
      <c r="U14" s="58"/>
    </row>
    <row r="15" spans="1:21" s="55" customFormat="1" ht="60" x14ac:dyDescent="0.4">
      <c r="A15" s="307"/>
      <c r="B15" s="44" t="s">
        <v>402</v>
      </c>
      <c r="C15" s="315"/>
      <c r="D15" s="8" t="s">
        <v>533</v>
      </c>
      <c r="E15" s="315"/>
      <c r="F15" s="57"/>
      <c r="G15" s="58"/>
      <c r="H15" s="57" t="s">
        <v>566</v>
      </c>
      <c r="I15" s="58"/>
      <c r="J15" s="467"/>
      <c r="K15" s="226"/>
      <c r="L15" s="227"/>
      <c r="M15" s="58"/>
      <c r="N15" s="316"/>
      <c r="O15" s="58"/>
      <c r="P15" s="316"/>
      <c r="Q15" s="58"/>
      <c r="R15" s="316"/>
      <c r="S15" s="58"/>
      <c r="T15" s="316"/>
      <c r="U15" s="58"/>
    </row>
    <row r="16" spans="1:21" s="55" customFormat="1" ht="90" x14ac:dyDescent="0.4">
      <c r="A16" s="307"/>
      <c r="B16" s="44" t="s">
        <v>403</v>
      </c>
      <c r="C16" s="315"/>
      <c r="D16" s="8" t="s">
        <v>533</v>
      </c>
      <c r="E16" s="315"/>
      <c r="F16" s="57"/>
      <c r="G16" s="58"/>
      <c r="H16" s="57" t="s">
        <v>566</v>
      </c>
      <c r="I16" s="58"/>
      <c r="J16" s="467"/>
      <c r="K16" s="226"/>
      <c r="L16" s="227"/>
      <c r="M16" s="58"/>
      <c r="N16" s="316"/>
      <c r="O16" s="58"/>
      <c r="P16" s="316"/>
      <c r="Q16" s="58"/>
      <c r="R16" s="316"/>
      <c r="S16" s="58"/>
      <c r="T16" s="316"/>
      <c r="U16" s="58"/>
    </row>
    <row r="17" spans="1:21" s="55" customFormat="1" ht="45" x14ac:dyDescent="0.4">
      <c r="A17" s="307"/>
      <c r="B17" s="44" t="s">
        <v>404</v>
      </c>
      <c r="C17" s="315"/>
      <c r="D17" s="8" t="s">
        <v>533</v>
      </c>
      <c r="E17" s="315"/>
      <c r="F17" s="57"/>
      <c r="G17" s="58"/>
      <c r="H17" s="57" t="s">
        <v>566</v>
      </c>
      <c r="I17" s="58"/>
      <c r="J17" s="467"/>
      <c r="K17" s="226"/>
      <c r="L17" s="227"/>
      <c r="M17" s="58"/>
      <c r="N17" s="316"/>
      <c r="O17" s="58"/>
      <c r="P17" s="316"/>
      <c r="Q17" s="58"/>
      <c r="R17" s="316"/>
      <c r="S17" s="58"/>
      <c r="T17" s="316"/>
      <c r="U17" s="58"/>
    </row>
    <row r="18" spans="1:21" s="55" customFormat="1" ht="90" x14ac:dyDescent="0.4">
      <c r="A18" s="307"/>
      <c r="B18" s="44" t="s">
        <v>405</v>
      </c>
      <c r="C18" s="315"/>
      <c r="D18" s="8" t="s">
        <v>533</v>
      </c>
      <c r="E18" s="315"/>
      <c r="F18" s="57"/>
      <c r="G18" s="58"/>
      <c r="H18" s="57" t="s">
        <v>566</v>
      </c>
      <c r="I18" s="58"/>
      <c r="J18" s="467"/>
      <c r="K18" s="226"/>
      <c r="L18" s="227"/>
      <c r="M18" s="58"/>
      <c r="N18" s="316"/>
      <c r="O18" s="58"/>
      <c r="P18" s="316"/>
      <c r="Q18" s="58"/>
      <c r="R18" s="316"/>
      <c r="S18" s="58"/>
      <c r="T18" s="316"/>
      <c r="U18" s="58"/>
    </row>
    <row r="19" spans="1:21" s="55" customFormat="1" ht="60" x14ac:dyDescent="0.4">
      <c r="A19" s="307"/>
      <c r="B19" s="44" t="s">
        <v>406</v>
      </c>
      <c r="C19" s="315"/>
      <c r="D19" s="8" t="s">
        <v>533</v>
      </c>
      <c r="E19" s="315"/>
      <c r="F19" s="57"/>
      <c r="G19" s="58"/>
      <c r="H19" s="57" t="s">
        <v>566</v>
      </c>
      <c r="I19" s="58"/>
      <c r="J19" s="467"/>
      <c r="K19" s="226"/>
      <c r="L19" s="227"/>
      <c r="M19" s="58"/>
      <c r="N19" s="316"/>
      <c r="O19" s="58"/>
      <c r="P19" s="316"/>
      <c r="Q19" s="58"/>
      <c r="R19" s="316"/>
      <c r="S19" s="58"/>
      <c r="T19" s="316"/>
      <c r="U19" s="58"/>
    </row>
    <row r="20" spans="1:21" s="55" customFormat="1" ht="45" x14ac:dyDescent="0.4">
      <c r="A20" s="307"/>
      <c r="B20" s="44" t="s">
        <v>407</v>
      </c>
      <c r="C20" s="315"/>
      <c r="D20" s="8" t="s">
        <v>533</v>
      </c>
      <c r="E20" s="315"/>
      <c r="F20" s="57"/>
      <c r="G20" s="58"/>
      <c r="H20" s="57" t="s">
        <v>566</v>
      </c>
      <c r="I20" s="58"/>
      <c r="J20" s="467"/>
      <c r="K20" s="226"/>
      <c r="L20" s="227"/>
      <c r="M20" s="58"/>
      <c r="N20" s="316"/>
      <c r="O20" s="58"/>
      <c r="P20" s="316"/>
      <c r="Q20" s="58"/>
      <c r="R20" s="316"/>
      <c r="S20" s="58"/>
      <c r="T20" s="316"/>
      <c r="U20" s="58"/>
    </row>
    <row r="21" spans="1:21" s="55" customFormat="1" ht="90" x14ac:dyDescent="0.4">
      <c r="A21" s="307"/>
      <c r="B21" s="66" t="s">
        <v>408</v>
      </c>
      <c r="C21" s="315"/>
      <c r="D21" s="8" t="s">
        <v>564</v>
      </c>
      <c r="E21" s="315"/>
      <c r="F21" s="57"/>
      <c r="G21" s="58"/>
      <c r="H21" s="57" t="s">
        <v>566</v>
      </c>
      <c r="I21" s="58"/>
      <c r="J21" s="467"/>
      <c r="K21" s="226"/>
      <c r="L21" s="227"/>
      <c r="M21" s="58"/>
      <c r="N21" s="316"/>
      <c r="O21" s="58"/>
      <c r="P21" s="316"/>
      <c r="Q21" s="58"/>
      <c r="R21" s="316"/>
      <c r="S21" s="58"/>
      <c r="T21" s="316"/>
      <c r="U21" s="58"/>
    </row>
    <row r="22" spans="1:21" s="55" customFormat="1" ht="45" x14ac:dyDescent="0.4">
      <c r="A22" s="307"/>
      <c r="B22" s="44" t="s">
        <v>409</v>
      </c>
      <c r="C22" s="315"/>
      <c r="D22" s="8" t="s">
        <v>564</v>
      </c>
      <c r="E22" s="315"/>
      <c r="F22" s="57"/>
      <c r="G22" s="58"/>
      <c r="H22" s="57" t="s">
        <v>566</v>
      </c>
      <c r="I22" s="58"/>
      <c r="J22" s="467"/>
      <c r="K22" s="226"/>
      <c r="L22" s="227"/>
      <c r="M22" s="58"/>
      <c r="N22" s="316"/>
      <c r="O22" s="58"/>
      <c r="P22" s="316"/>
      <c r="Q22" s="58"/>
      <c r="R22" s="316"/>
      <c r="S22" s="58"/>
      <c r="T22" s="316"/>
      <c r="U22" s="58"/>
    </row>
    <row r="23" spans="1:21" s="55" customFormat="1" ht="45" x14ac:dyDescent="0.4">
      <c r="A23" s="307"/>
      <c r="B23" s="44" t="s">
        <v>410</v>
      </c>
      <c r="C23" s="315"/>
      <c r="D23" s="8" t="s">
        <v>564</v>
      </c>
      <c r="E23" s="315"/>
      <c r="F23" s="57"/>
      <c r="G23" s="58"/>
      <c r="H23" s="57" t="s">
        <v>566</v>
      </c>
      <c r="I23" s="58"/>
      <c r="J23" s="467"/>
      <c r="K23" s="226"/>
      <c r="L23" s="227"/>
      <c r="M23" s="58"/>
      <c r="N23" s="316"/>
      <c r="O23" s="58"/>
      <c r="P23" s="316"/>
      <c r="Q23" s="58"/>
      <c r="R23" s="316"/>
      <c r="S23" s="58"/>
      <c r="T23" s="316"/>
      <c r="U23" s="58"/>
    </row>
    <row r="24" spans="1:21" s="55" customFormat="1" ht="60" x14ac:dyDescent="0.4">
      <c r="A24" s="307"/>
      <c r="B24" s="44" t="s">
        <v>411</v>
      </c>
      <c r="C24" s="315"/>
      <c r="D24" s="8" t="s">
        <v>564</v>
      </c>
      <c r="E24" s="315"/>
      <c r="F24" s="57"/>
      <c r="G24" s="58"/>
      <c r="H24" s="57" t="s">
        <v>566</v>
      </c>
      <c r="I24" s="58"/>
      <c r="J24" s="467"/>
      <c r="K24" s="226"/>
      <c r="L24" s="227"/>
      <c r="M24" s="58"/>
      <c r="N24" s="316"/>
      <c r="O24" s="58"/>
      <c r="P24" s="316"/>
      <c r="Q24" s="58"/>
      <c r="R24" s="316"/>
      <c r="S24" s="58"/>
      <c r="T24" s="316"/>
      <c r="U24" s="58"/>
    </row>
    <row r="25" spans="1:21" s="55" customFormat="1" ht="30" x14ac:dyDescent="0.4">
      <c r="A25" s="307"/>
      <c r="B25" s="44" t="s">
        <v>412</v>
      </c>
      <c r="C25" s="315"/>
      <c r="D25" s="8" t="s">
        <v>564</v>
      </c>
      <c r="E25" s="315"/>
      <c r="F25" s="57"/>
      <c r="G25" s="58"/>
      <c r="H25" s="57" t="s">
        <v>566</v>
      </c>
      <c r="I25" s="58"/>
      <c r="J25" s="469"/>
      <c r="K25" s="226"/>
      <c r="L25" s="227"/>
      <c r="M25" s="58"/>
      <c r="N25" s="316"/>
      <c r="O25" s="58"/>
      <c r="P25" s="316"/>
      <c r="Q25" s="58"/>
      <c r="R25" s="316"/>
      <c r="S25" s="58"/>
      <c r="T25" s="316"/>
      <c r="U25" s="58"/>
    </row>
    <row r="26" spans="1:21" s="9" customFormat="1" ht="15.5" x14ac:dyDescent="0.35">
      <c r="A26" s="45"/>
      <c r="B26" s="65"/>
    </row>
  </sheetData>
  <mergeCells count="1">
    <mergeCell ref="J7:J25"/>
  </mergeCell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15"/>
  <sheetViews>
    <sheetView topLeftCell="A4" zoomScale="70" zoomScaleNormal="70" workbookViewId="0">
      <selection activeCell="D3" sqref="D3"/>
    </sheetView>
  </sheetViews>
  <sheetFormatPr baseColWidth="10" defaultColWidth="10.5" defaultRowHeight="16" x14ac:dyDescent="0.4"/>
  <cols>
    <col min="1" max="1" width="16" customWidth="1"/>
    <col min="2" max="2" width="46.4140625" customWidth="1"/>
    <col min="3" max="3" width="3.4140625" customWidth="1"/>
    <col min="4" max="4" width="25.9140625" customWidth="1"/>
    <col min="5" max="5" width="3.4140625" customWidth="1"/>
    <col min="6" max="6" width="25.9140625" customWidth="1"/>
    <col min="7" max="7" width="3.4140625" customWidth="1"/>
    <col min="8" max="8" width="25.9140625" customWidth="1"/>
    <col min="9" max="9" width="3.4140625"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413</v>
      </c>
    </row>
    <row r="3" spans="1:21" s="24" customFormat="1" ht="90" x14ac:dyDescent="0.35">
      <c r="A3" s="206" t="s">
        <v>414</v>
      </c>
      <c r="B3" s="41" t="s">
        <v>415</v>
      </c>
      <c r="D3" s="8" t="s">
        <v>670</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7" customFormat="1" ht="75" x14ac:dyDescent="0.35">
      <c r="A7" s="229"/>
      <c r="B7" s="38" t="s">
        <v>416</v>
      </c>
      <c r="C7" s="230"/>
      <c r="D7" s="8" t="s">
        <v>680</v>
      </c>
      <c r="E7" s="230"/>
      <c r="F7" s="8" t="s">
        <v>528</v>
      </c>
      <c r="G7" s="24"/>
      <c r="H7" s="8" t="s">
        <v>661</v>
      </c>
      <c r="I7" s="23"/>
      <c r="J7" s="403"/>
      <c r="K7" s="231"/>
      <c r="L7" s="227"/>
      <c r="M7" s="23"/>
      <c r="N7" s="228"/>
      <c r="O7" s="23"/>
      <c r="P7" s="228"/>
      <c r="Q7" s="23"/>
      <c r="R7" s="228"/>
      <c r="S7" s="23"/>
      <c r="T7" s="228"/>
      <c r="U7" s="23"/>
    </row>
    <row r="8" spans="1:21" s="7" customFormat="1" ht="45" x14ac:dyDescent="0.35">
      <c r="A8" s="229"/>
      <c r="B8" s="44" t="s">
        <v>417</v>
      </c>
      <c r="C8" s="230"/>
      <c r="D8" s="8" t="s">
        <v>62</v>
      </c>
      <c r="E8" s="230"/>
      <c r="F8" s="8"/>
      <c r="G8" s="23"/>
      <c r="H8" s="8" t="s">
        <v>661</v>
      </c>
      <c r="I8" s="23"/>
      <c r="J8" s="404"/>
      <c r="K8" s="23"/>
      <c r="L8" s="227"/>
      <c r="M8" s="23"/>
      <c r="N8" s="228"/>
      <c r="O8" s="23"/>
      <c r="P8" s="228"/>
      <c r="Q8" s="23"/>
      <c r="R8" s="228"/>
      <c r="S8" s="23"/>
      <c r="T8" s="228"/>
      <c r="U8" s="23"/>
    </row>
    <row r="9" spans="1:21" s="7" customFormat="1" ht="45" x14ac:dyDescent="0.35">
      <c r="A9" s="229"/>
      <c r="B9" s="44" t="s">
        <v>418</v>
      </c>
      <c r="C9" s="230"/>
      <c r="D9" s="8" t="s">
        <v>62</v>
      </c>
      <c r="E9" s="230"/>
      <c r="F9" s="50" t="str">
        <f>IF(D9=[2]Lists!$K$4,"&lt; Input URL to data source &gt;",IF(D9=[2]Lists!$K$5,"&lt; Reference section in EITI Report &gt;",IF(D9=[2]Lists!$K$6,"&lt; Reference evidence of non-applicability &gt;","")))</f>
        <v/>
      </c>
      <c r="G9" s="24"/>
      <c r="H9" s="8" t="s">
        <v>661</v>
      </c>
      <c r="I9" s="24"/>
      <c r="J9" s="404"/>
      <c r="K9" s="56"/>
      <c r="L9" s="227"/>
      <c r="M9" s="24"/>
      <c r="N9" s="228"/>
      <c r="O9" s="24"/>
      <c r="P9" s="228"/>
      <c r="Q9" s="24"/>
      <c r="R9" s="228"/>
      <c r="S9" s="24"/>
      <c r="T9" s="228"/>
      <c r="U9" s="24"/>
    </row>
    <row r="10" spans="1:21" s="7" customFormat="1" ht="60" x14ac:dyDescent="0.35">
      <c r="A10" s="229"/>
      <c r="B10" s="44" t="s">
        <v>419</v>
      </c>
      <c r="C10" s="230"/>
      <c r="D10" s="8" t="s">
        <v>62</v>
      </c>
      <c r="E10" s="230"/>
      <c r="F10" s="8"/>
      <c r="G10" s="23"/>
      <c r="H10" s="8" t="s">
        <v>661</v>
      </c>
      <c r="I10" s="23"/>
      <c r="J10" s="425"/>
      <c r="K10" s="2"/>
      <c r="L10" s="227"/>
      <c r="M10" s="327"/>
      <c r="N10" s="228"/>
      <c r="O10" s="23"/>
      <c r="P10" s="228"/>
      <c r="Q10" s="23"/>
      <c r="R10" s="228"/>
      <c r="S10" s="23"/>
      <c r="T10" s="228"/>
      <c r="U10" s="23"/>
    </row>
    <row r="11" spans="1:21" s="7" customFormat="1" ht="60" x14ac:dyDescent="0.35">
      <c r="A11" s="229"/>
      <c r="B11" s="44" t="s">
        <v>420</v>
      </c>
      <c r="C11" s="230"/>
      <c r="D11" s="8" t="s">
        <v>62</v>
      </c>
      <c r="E11" s="230"/>
      <c r="F11" s="8"/>
      <c r="G11" s="23"/>
      <c r="H11" s="8" t="s">
        <v>661</v>
      </c>
      <c r="I11" s="23"/>
      <c r="J11" s="425"/>
      <c r="K11" s="243"/>
      <c r="L11" s="227"/>
      <c r="M11" s="327"/>
      <c r="N11" s="228"/>
      <c r="O11" s="23"/>
      <c r="P11" s="228"/>
      <c r="Q11" s="23"/>
      <c r="R11" s="228"/>
      <c r="S11" s="23"/>
      <c r="T11" s="228"/>
      <c r="U11" s="23"/>
    </row>
    <row r="12" spans="1:21" s="7" customFormat="1" ht="90" x14ac:dyDescent="0.35">
      <c r="A12" s="229"/>
      <c r="B12" s="44" t="s">
        <v>421</v>
      </c>
      <c r="C12" s="230"/>
      <c r="D12" s="8" t="s">
        <v>62</v>
      </c>
      <c r="E12" s="230"/>
      <c r="F12" s="8"/>
      <c r="G12" s="23"/>
      <c r="H12" s="8" t="s">
        <v>661</v>
      </c>
      <c r="I12" s="23"/>
      <c r="J12" s="404"/>
      <c r="K12" s="330"/>
      <c r="L12" s="227"/>
      <c r="M12" s="23"/>
      <c r="N12" s="228"/>
      <c r="O12" s="23"/>
      <c r="P12" s="228"/>
      <c r="Q12" s="23"/>
      <c r="R12" s="228"/>
      <c r="S12" s="23"/>
      <c r="T12" s="228"/>
      <c r="U12" s="23"/>
    </row>
    <row r="13" spans="1:21" s="7" customFormat="1" ht="90" x14ac:dyDescent="0.35">
      <c r="A13" s="229"/>
      <c r="B13" s="44" t="s">
        <v>422</v>
      </c>
      <c r="C13" s="230"/>
      <c r="D13" s="8" t="s">
        <v>62</v>
      </c>
      <c r="E13" s="230"/>
      <c r="F13" s="8"/>
      <c r="G13" s="23"/>
      <c r="H13" s="8" t="s">
        <v>661</v>
      </c>
      <c r="I13" s="23"/>
      <c r="J13" s="404"/>
      <c r="K13" s="243"/>
      <c r="L13" s="227"/>
      <c r="M13" s="23"/>
      <c r="N13" s="228"/>
      <c r="O13" s="23"/>
      <c r="P13" s="228"/>
      <c r="Q13" s="23"/>
      <c r="R13" s="228"/>
      <c r="S13" s="23"/>
      <c r="T13" s="228"/>
      <c r="U13" s="23"/>
    </row>
    <row r="14" spans="1:21" s="7" customFormat="1" ht="45" x14ac:dyDescent="0.4">
      <c r="A14" s="229"/>
      <c r="B14" s="38" t="s">
        <v>423</v>
      </c>
      <c r="C14" s="230"/>
      <c r="D14" s="8" t="s">
        <v>527</v>
      </c>
      <c r="E14" s="230"/>
      <c r="F14" s="8" t="s">
        <v>528</v>
      </c>
      <c r="G14" s="24"/>
      <c r="H14" s="8" t="s">
        <v>661</v>
      </c>
      <c r="I14" s="23"/>
      <c r="J14" s="405"/>
      <c r="K14" s="226"/>
      <c r="L14" s="227"/>
      <c r="M14" s="23"/>
      <c r="N14" s="228"/>
      <c r="O14" s="23"/>
      <c r="P14" s="228"/>
      <c r="Q14" s="23"/>
      <c r="R14" s="228"/>
      <c r="S14" s="23"/>
      <c r="T14" s="228"/>
      <c r="U14" s="23"/>
    </row>
    <row r="15" spans="1:21" s="9" customFormat="1" ht="15.5" x14ac:dyDescent="0.35">
      <c r="A15" s="45"/>
    </row>
  </sheetData>
  <mergeCells count="1">
    <mergeCell ref="J7:J14"/>
  </mergeCells>
  <pageMargins left="0.7" right="0.7"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V35"/>
  <sheetViews>
    <sheetView topLeftCell="A4" zoomScaleNormal="100" workbookViewId="0">
      <selection activeCell="D4" sqref="D4"/>
    </sheetView>
  </sheetViews>
  <sheetFormatPr baseColWidth="10" defaultColWidth="10.5" defaultRowHeight="16" x14ac:dyDescent="0.4"/>
  <cols>
    <col min="1" max="1" width="18.4140625" style="29" customWidth="1"/>
    <col min="2" max="2" width="37.914062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424</v>
      </c>
    </row>
    <row r="3" spans="1:21" s="24" customFormat="1" ht="105" x14ac:dyDescent="0.35">
      <c r="A3" s="206" t="s">
        <v>425</v>
      </c>
      <c r="B3" s="41" t="s">
        <v>426</v>
      </c>
      <c r="D3" s="8" t="s">
        <v>670</v>
      </c>
      <c r="F3" s="42"/>
      <c r="H3" s="42"/>
      <c r="J3" s="227"/>
      <c r="L3" s="227"/>
      <c r="N3" s="228"/>
      <c r="P3" s="228"/>
      <c r="R3" s="228"/>
      <c r="T3" s="228"/>
    </row>
    <row r="4" spans="1:21" s="23" customFormat="1" ht="19" x14ac:dyDescent="0.35">
      <c r="A4" s="53"/>
      <c r="B4" s="32"/>
      <c r="D4" s="32"/>
      <c r="F4" s="32"/>
      <c r="H4" s="32"/>
      <c r="J4" s="33"/>
      <c r="L4" s="222"/>
      <c r="N4" s="33"/>
    </row>
    <row r="5" spans="1:21" s="37" customFormat="1" ht="133" x14ac:dyDescent="0.35">
      <c r="A5" s="52"/>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53"/>
      <c r="B6" s="32"/>
      <c r="D6" s="32"/>
      <c r="F6" s="32"/>
      <c r="H6" s="32"/>
      <c r="J6" s="33"/>
      <c r="L6" s="24"/>
      <c r="N6" s="33"/>
      <c r="P6" s="33"/>
      <c r="R6" s="33"/>
      <c r="T6" s="33"/>
    </row>
    <row r="7" spans="1:21" s="24" customFormat="1" ht="30" x14ac:dyDescent="0.35">
      <c r="A7" s="206" t="s">
        <v>118</v>
      </c>
      <c r="B7" s="41" t="s">
        <v>427</v>
      </c>
      <c r="D7" s="8" t="s">
        <v>699</v>
      </c>
      <c r="F7" s="42"/>
      <c r="H7" s="42"/>
      <c r="J7" s="227"/>
      <c r="K7" s="231"/>
      <c r="L7" s="227"/>
      <c r="N7" s="228"/>
      <c r="P7" s="228"/>
      <c r="R7" s="228"/>
      <c r="T7" s="228"/>
    </row>
    <row r="8" spans="1:21" s="23" customFormat="1" ht="19" x14ac:dyDescent="0.35">
      <c r="A8" s="53"/>
      <c r="B8" s="32"/>
      <c r="D8" s="32"/>
      <c r="F8" s="32"/>
      <c r="H8" s="32"/>
      <c r="J8" s="33"/>
      <c r="N8" s="33"/>
      <c r="P8" s="33"/>
      <c r="R8" s="33"/>
      <c r="T8" s="33"/>
    </row>
    <row r="9" spans="1:21" s="7" customFormat="1" ht="45" x14ac:dyDescent="0.35">
      <c r="A9" s="401" t="s">
        <v>428</v>
      </c>
      <c r="B9" s="38" t="s">
        <v>429</v>
      </c>
      <c r="C9" s="230"/>
      <c r="D9" s="8" t="s">
        <v>534</v>
      </c>
      <c r="E9" s="230"/>
      <c r="F9" s="8" t="str">
        <f>IF(D9=[2]Lists!$K$4,"&lt; Input URL to data source &gt;",IF(D9=[2]Lists!$K$5,"&lt; Reference section in EITI Report or URL &gt;",IF(D9=[2]Lists!$K$6,"&lt; Reference evidence of non-applicability &gt;","")))</f>
        <v/>
      </c>
      <c r="G9" s="23"/>
      <c r="H9" s="8" t="str">
        <f>IF(F9=[2]Lists!$K$4,"&lt; Input URL to data source &gt;",IF(F9=[2]Lists!$K$5,"&lt; Reference section in EITI Report or URL &gt;",IF(F9=[2]Lists!$K$6,"&lt; Reference evidence of non-applicability &gt;","")))</f>
        <v/>
      </c>
      <c r="I9" s="23"/>
      <c r="J9" s="403"/>
      <c r="K9" s="56"/>
      <c r="L9" s="227"/>
      <c r="M9" s="23"/>
      <c r="N9" s="228"/>
      <c r="O9" s="23"/>
      <c r="P9" s="228"/>
      <c r="Q9" s="23"/>
      <c r="R9" s="228"/>
      <c r="S9" s="23"/>
      <c r="T9" s="228"/>
      <c r="U9" s="23"/>
    </row>
    <row r="10" spans="1:21" s="7" customFormat="1" ht="45" x14ac:dyDescent="0.35">
      <c r="A10" s="412"/>
      <c r="B10" s="44" t="s">
        <v>430</v>
      </c>
      <c r="C10" s="230"/>
      <c r="D10" s="8" t="s">
        <v>62</v>
      </c>
      <c r="E10" s="230"/>
      <c r="F10" s="8" t="s">
        <v>698</v>
      </c>
      <c r="G10" s="23"/>
      <c r="H10" s="8" t="s">
        <v>678</v>
      </c>
      <c r="I10" s="23"/>
      <c r="J10" s="425"/>
      <c r="K10" s="2"/>
      <c r="L10" s="227"/>
      <c r="M10" s="327"/>
      <c r="N10" s="228"/>
      <c r="O10" s="23"/>
      <c r="P10" s="228"/>
      <c r="Q10" s="23"/>
      <c r="R10" s="228"/>
      <c r="S10" s="23"/>
      <c r="T10" s="228"/>
      <c r="U10" s="23"/>
    </row>
    <row r="11" spans="1:21" s="7" customFormat="1" ht="60" x14ac:dyDescent="0.35">
      <c r="A11" s="412"/>
      <c r="B11" s="44" t="s">
        <v>710</v>
      </c>
      <c r="C11" s="230"/>
      <c r="D11" s="8" t="s">
        <v>319</v>
      </c>
      <c r="E11" s="230"/>
      <c r="F11" s="8"/>
      <c r="G11" s="24"/>
      <c r="H11" s="8" t="s">
        <v>678</v>
      </c>
      <c r="I11" s="24"/>
      <c r="J11" s="425"/>
      <c r="K11" s="243"/>
      <c r="L11" s="227"/>
      <c r="M11" s="326"/>
      <c r="N11" s="228"/>
      <c r="O11" s="24"/>
      <c r="P11" s="228"/>
      <c r="Q11" s="24"/>
      <c r="R11" s="228"/>
      <c r="S11" s="24"/>
      <c r="T11" s="228"/>
      <c r="U11" s="24"/>
    </row>
    <row r="12" spans="1:21" s="371" customFormat="1" ht="60" x14ac:dyDescent="0.4">
      <c r="A12" s="412"/>
      <c r="B12" s="44" t="s">
        <v>700</v>
      </c>
      <c r="D12" s="372">
        <v>4219287</v>
      </c>
      <c r="F12" s="8"/>
      <c r="G12" s="24"/>
      <c r="H12" s="8" t="s">
        <v>679</v>
      </c>
      <c r="I12" s="24"/>
      <c r="J12" s="404"/>
      <c r="K12" s="226"/>
      <c r="L12" s="373"/>
      <c r="M12" s="24"/>
      <c r="N12" s="374"/>
      <c r="O12" s="24"/>
      <c r="P12" s="374"/>
      <c r="Q12" s="24"/>
      <c r="R12" s="374"/>
      <c r="S12" s="24"/>
      <c r="T12" s="374"/>
      <c r="U12" s="24"/>
    </row>
    <row r="13" spans="1:21" s="371" customFormat="1" ht="45" x14ac:dyDescent="0.4">
      <c r="A13" s="412"/>
      <c r="B13" s="44" t="s">
        <v>701</v>
      </c>
      <c r="D13" s="372">
        <v>6523655</v>
      </c>
      <c r="F13" s="8"/>
      <c r="G13" s="24"/>
      <c r="H13" s="8" t="s">
        <v>679</v>
      </c>
      <c r="I13" s="24"/>
      <c r="J13" s="404"/>
      <c r="K13" s="226"/>
      <c r="L13" s="373"/>
      <c r="M13" s="24"/>
      <c r="N13" s="374"/>
      <c r="O13" s="24"/>
      <c r="P13" s="374"/>
      <c r="Q13" s="24"/>
      <c r="R13" s="374"/>
      <c r="S13" s="24"/>
      <c r="T13" s="374"/>
      <c r="U13" s="24"/>
    </row>
    <row r="14" spans="1:21" s="371" customFormat="1" ht="45" x14ac:dyDescent="0.4">
      <c r="A14" s="412"/>
      <c r="B14" s="44" t="s">
        <v>702</v>
      </c>
      <c r="D14" s="372">
        <v>77864868</v>
      </c>
      <c r="F14" s="8"/>
      <c r="G14" s="24"/>
      <c r="H14" s="8" t="s">
        <v>679</v>
      </c>
      <c r="I14" s="24"/>
      <c r="J14" s="404"/>
      <c r="K14" s="226"/>
      <c r="L14" s="373"/>
      <c r="M14" s="24"/>
      <c r="N14" s="374"/>
      <c r="O14" s="24"/>
      <c r="P14" s="374"/>
      <c r="Q14" s="24"/>
      <c r="R14" s="374"/>
      <c r="S14" s="24"/>
      <c r="T14" s="374"/>
      <c r="U14" s="24"/>
    </row>
    <row r="15" spans="1:21" s="371" customFormat="1" ht="60" x14ac:dyDescent="0.4">
      <c r="A15" s="412"/>
      <c r="B15" s="44" t="s">
        <v>703</v>
      </c>
      <c r="D15" s="372">
        <v>67869960</v>
      </c>
      <c r="F15" s="8"/>
      <c r="G15" s="24"/>
      <c r="H15" s="8" t="s">
        <v>679</v>
      </c>
      <c r="I15" s="24"/>
      <c r="J15" s="404"/>
      <c r="K15" s="226"/>
      <c r="L15" s="373"/>
      <c r="M15" s="24"/>
      <c r="N15" s="374"/>
      <c r="O15" s="24"/>
      <c r="P15" s="374"/>
      <c r="Q15" s="24"/>
      <c r="R15" s="374"/>
      <c r="S15" s="24"/>
      <c r="T15" s="374"/>
      <c r="U15" s="24"/>
    </row>
    <row r="16" spans="1:21" s="371" customFormat="1" ht="60" x14ac:dyDescent="0.4">
      <c r="A16" s="412"/>
      <c r="B16" s="44" t="s">
        <v>704</v>
      </c>
      <c r="D16" s="372">
        <v>367872384</v>
      </c>
      <c r="F16" s="8"/>
      <c r="G16" s="24"/>
      <c r="H16" s="8" t="s">
        <v>679</v>
      </c>
      <c r="I16" s="24"/>
      <c r="J16" s="404"/>
      <c r="K16" s="226"/>
      <c r="L16" s="373"/>
      <c r="M16" s="24"/>
      <c r="N16" s="374"/>
      <c r="O16" s="24"/>
      <c r="P16" s="374"/>
      <c r="Q16" s="24"/>
      <c r="R16" s="374"/>
      <c r="S16" s="24"/>
      <c r="T16" s="374"/>
      <c r="U16" s="24"/>
    </row>
    <row r="17" spans="1:22" s="371" customFormat="1" ht="60" x14ac:dyDescent="0.4">
      <c r="A17" s="412"/>
      <c r="B17" s="44" t="s">
        <v>705</v>
      </c>
      <c r="D17" s="372">
        <v>12047381</v>
      </c>
      <c r="F17" s="8"/>
      <c r="G17" s="24"/>
      <c r="H17" s="8" t="s">
        <v>679</v>
      </c>
      <c r="I17" s="24"/>
      <c r="J17" s="404"/>
      <c r="K17" s="226"/>
      <c r="L17" s="373"/>
      <c r="M17" s="24"/>
      <c r="N17" s="374"/>
      <c r="O17" s="24"/>
      <c r="P17" s="374"/>
      <c r="Q17" s="24"/>
      <c r="R17" s="374"/>
      <c r="S17" s="24"/>
      <c r="T17" s="374"/>
      <c r="U17" s="24"/>
    </row>
    <row r="18" spans="1:22" s="371" customFormat="1" ht="60" x14ac:dyDescent="0.4">
      <c r="A18" s="412"/>
      <c r="B18" s="44" t="s">
        <v>706</v>
      </c>
      <c r="D18" s="372">
        <v>33612015</v>
      </c>
      <c r="F18" s="8"/>
      <c r="G18" s="24"/>
      <c r="H18" s="8" t="s">
        <v>679</v>
      </c>
      <c r="I18" s="24"/>
      <c r="J18" s="404"/>
      <c r="K18" s="226"/>
      <c r="L18" s="373"/>
      <c r="M18" s="24"/>
      <c r="N18" s="374"/>
      <c r="O18" s="24"/>
      <c r="P18" s="374"/>
      <c r="Q18" s="24"/>
      <c r="R18" s="374"/>
      <c r="S18" s="24"/>
      <c r="T18" s="374"/>
      <c r="U18" s="24"/>
    </row>
    <row r="19" spans="1:22" s="371" customFormat="1" ht="60" x14ac:dyDescent="0.4">
      <c r="A19" s="412"/>
      <c r="B19" s="44" t="s">
        <v>707</v>
      </c>
      <c r="D19" s="372">
        <v>5202997</v>
      </c>
      <c r="F19" s="8"/>
      <c r="G19" s="24"/>
      <c r="H19" s="8" t="s">
        <v>679</v>
      </c>
      <c r="I19" s="24"/>
      <c r="J19" s="404"/>
      <c r="K19" s="226"/>
      <c r="L19" s="373"/>
      <c r="M19" s="24"/>
      <c r="N19" s="374"/>
      <c r="O19" s="24"/>
      <c r="P19" s="374"/>
      <c r="Q19" s="24"/>
      <c r="R19" s="374"/>
      <c r="S19" s="24"/>
      <c r="T19" s="374"/>
      <c r="U19" s="24"/>
    </row>
    <row r="20" spans="1:22" s="371" customFormat="1" ht="60" x14ac:dyDescent="0.4">
      <c r="A20" s="412"/>
      <c r="B20" s="44" t="s">
        <v>708</v>
      </c>
      <c r="D20" s="372">
        <v>2766293</v>
      </c>
      <c r="F20" s="8"/>
      <c r="G20" s="24"/>
      <c r="H20" s="8" t="s">
        <v>679</v>
      </c>
      <c r="I20" s="24"/>
      <c r="J20" s="404"/>
      <c r="K20" s="226"/>
      <c r="L20" s="373"/>
      <c r="M20" s="24"/>
      <c r="N20" s="374"/>
      <c r="O20" s="24"/>
      <c r="P20" s="374"/>
      <c r="Q20" s="24"/>
      <c r="R20" s="374"/>
      <c r="S20" s="24"/>
      <c r="T20" s="374"/>
      <c r="U20" s="24"/>
    </row>
    <row r="21" spans="1:22" s="371" customFormat="1" ht="60" x14ac:dyDescent="0.4">
      <c r="A21" s="412"/>
      <c r="B21" s="44" t="s">
        <v>709</v>
      </c>
      <c r="D21" s="372">
        <v>3315205</v>
      </c>
      <c r="F21" s="8"/>
      <c r="G21" s="24"/>
      <c r="H21" s="8" t="s">
        <v>679</v>
      </c>
      <c r="I21" s="24"/>
      <c r="J21" s="404"/>
      <c r="K21" s="226"/>
      <c r="L21" s="373"/>
      <c r="M21" s="24"/>
      <c r="N21" s="374"/>
      <c r="O21" s="24"/>
      <c r="P21" s="374"/>
      <c r="Q21" s="24"/>
      <c r="R21" s="374"/>
      <c r="S21" s="24"/>
      <c r="T21" s="374"/>
      <c r="U21" s="24"/>
    </row>
    <row r="22" spans="1:22" s="7" customFormat="1" x14ac:dyDescent="0.4">
      <c r="A22" s="68"/>
      <c r="B22" s="44"/>
      <c r="C22" s="230"/>
      <c r="D22" s="19"/>
      <c r="E22" s="230"/>
      <c r="F22" s="19"/>
      <c r="G22" s="24"/>
      <c r="H22" s="19"/>
      <c r="I22" s="24"/>
      <c r="J22" s="230"/>
      <c r="K22" s="226"/>
      <c r="L22"/>
      <c r="M22" s="24"/>
      <c r="N22" s="230"/>
      <c r="O22" s="24"/>
      <c r="P22" s="230"/>
      <c r="Q22" s="24"/>
      <c r="R22" s="230"/>
      <c r="S22" s="24"/>
      <c r="T22" s="230"/>
      <c r="U22" s="24"/>
      <c r="V22" s="230"/>
    </row>
    <row r="23" spans="1:22" s="7" customFormat="1" ht="45" hidden="1" x14ac:dyDescent="0.4">
      <c r="A23" s="401" t="s">
        <v>436</v>
      </c>
      <c r="B23" s="38" t="s">
        <v>429</v>
      </c>
      <c r="C23" s="230"/>
      <c r="D23" s="8" t="s">
        <v>527</v>
      </c>
      <c r="E23" s="230"/>
      <c r="F23" s="8" t="str">
        <f>IF(D23=[2]Lists!$K$4,"&lt; Input URL to data source &gt;",IF(D23=[2]Lists!$K$5,"&lt; Reference section in EITI Report or URL &gt;",IF(D23=[2]Lists!$K$6,"&lt; Reference evidence of non-applicability &gt;","")))</f>
        <v/>
      </c>
      <c r="G23" s="23"/>
      <c r="H23" s="8" t="str">
        <f>IF(F23=[2]Lists!$K$4,"&lt; Input URL to data source &gt;",IF(F23=[2]Lists!$K$5,"&lt; Reference section in EITI Report or URL &gt;",IF(F23=[2]Lists!$K$6,"&lt; Reference evidence of non-applicability &gt;","")))</f>
        <v/>
      </c>
      <c r="I23" s="23"/>
      <c r="J23" s="403"/>
      <c r="K23" s="226"/>
      <c r="L23" s="227"/>
      <c r="M23" s="23"/>
      <c r="N23" s="228"/>
      <c r="O23" s="23"/>
      <c r="P23" s="228"/>
      <c r="Q23" s="23"/>
      <c r="R23" s="228"/>
      <c r="S23" s="23"/>
      <c r="T23" s="228"/>
      <c r="U23" s="23"/>
      <c r="V23" s="230"/>
    </row>
    <row r="24" spans="1:22" s="7" customFormat="1" ht="45" hidden="1" x14ac:dyDescent="0.4">
      <c r="A24" s="412"/>
      <c r="B24" s="44" t="s">
        <v>430</v>
      </c>
      <c r="C24" s="230"/>
      <c r="D24" s="8" t="s">
        <v>62</v>
      </c>
      <c r="E24" s="230"/>
      <c r="F24" s="8"/>
      <c r="G24" s="23"/>
      <c r="H24" s="8" t="s">
        <v>679</v>
      </c>
      <c r="I24" s="23"/>
      <c r="J24" s="404"/>
      <c r="K24" s="226"/>
      <c r="L24" s="227"/>
      <c r="M24" s="23"/>
      <c r="N24" s="228"/>
      <c r="O24" s="23"/>
      <c r="P24" s="228"/>
      <c r="Q24" s="23"/>
      <c r="R24" s="228"/>
      <c r="S24" s="23"/>
      <c r="T24" s="228"/>
      <c r="U24" s="23"/>
      <c r="V24" s="230"/>
    </row>
    <row r="25" spans="1:22" s="7" customFormat="1" ht="60" hidden="1" x14ac:dyDescent="0.4">
      <c r="A25" s="412"/>
      <c r="B25" s="44" t="s">
        <v>431</v>
      </c>
      <c r="C25" s="230"/>
      <c r="D25" s="8"/>
      <c r="E25" s="230"/>
      <c r="F25" s="8"/>
      <c r="G25" s="24"/>
      <c r="H25" s="8" t="s">
        <v>679</v>
      </c>
      <c r="I25" s="24"/>
      <c r="J25" s="404"/>
      <c r="K25" s="226"/>
      <c r="L25" s="227"/>
      <c r="M25" s="24"/>
      <c r="N25" s="228"/>
      <c r="O25" s="24"/>
      <c r="P25" s="228"/>
      <c r="Q25" s="24"/>
      <c r="R25" s="228"/>
      <c r="S25" s="24"/>
      <c r="T25" s="228"/>
      <c r="U25" s="24"/>
      <c r="V25" s="230"/>
    </row>
    <row r="26" spans="1:22" s="7" customFormat="1" ht="60" hidden="1" x14ac:dyDescent="0.4">
      <c r="A26" s="412"/>
      <c r="B26" s="44" t="s">
        <v>432</v>
      </c>
      <c r="C26" s="230"/>
      <c r="D26" s="8"/>
      <c r="E26" s="230"/>
      <c r="F26" s="8"/>
      <c r="G26" s="24"/>
      <c r="H26" s="8" t="s">
        <v>679</v>
      </c>
      <c r="I26" s="24"/>
      <c r="J26" s="404"/>
      <c r="K26" s="226"/>
      <c r="L26" s="227"/>
      <c r="M26" s="24"/>
      <c r="N26" s="228"/>
      <c r="O26" s="24"/>
      <c r="P26" s="228"/>
      <c r="Q26" s="24"/>
      <c r="R26" s="228"/>
      <c r="S26" s="24"/>
      <c r="T26" s="228"/>
      <c r="U26" s="24"/>
      <c r="V26" s="230"/>
    </row>
    <row r="27" spans="1:22" s="7" customFormat="1" ht="60" hidden="1" x14ac:dyDescent="0.4">
      <c r="A27" s="412"/>
      <c r="B27" s="67" t="s">
        <v>433</v>
      </c>
      <c r="C27" s="230"/>
      <c r="D27" s="8"/>
      <c r="E27" s="230"/>
      <c r="F27" s="8"/>
      <c r="G27" s="24"/>
      <c r="H27" s="8"/>
      <c r="I27" s="24"/>
      <c r="J27" s="404"/>
      <c r="K27" s="226"/>
      <c r="L27" s="227"/>
      <c r="M27" s="24"/>
      <c r="N27" s="228"/>
      <c r="O27" s="24"/>
      <c r="P27" s="228"/>
      <c r="Q27" s="24"/>
      <c r="R27" s="228"/>
      <c r="S27" s="24"/>
      <c r="T27" s="228"/>
      <c r="U27" s="24"/>
      <c r="V27" s="230"/>
    </row>
    <row r="28" spans="1:22" s="7" customFormat="1" ht="45" hidden="1" x14ac:dyDescent="0.4">
      <c r="A28" s="412"/>
      <c r="B28" s="44" t="s">
        <v>434</v>
      </c>
      <c r="C28" s="230"/>
      <c r="D28" s="8"/>
      <c r="E28" s="230"/>
      <c r="F28" s="8"/>
      <c r="G28" s="24"/>
      <c r="H28" s="8" t="s">
        <v>679</v>
      </c>
      <c r="I28" s="24"/>
      <c r="J28" s="404"/>
      <c r="K28" s="226"/>
      <c r="L28" s="227"/>
      <c r="M28" s="24"/>
      <c r="N28" s="228"/>
      <c r="O28" s="24"/>
      <c r="P28" s="228"/>
      <c r="Q28" s="24"/>
      <c r="R28" s="228"/>
      <c r="S28" s="24"/>
      <c r="T28" s="228"/>
      <c r="U28" s="24"/>
      <c r="V28" s="230"/>
    </row>
    <row r="29" spans="1:22" s="7" customFormat="1" ht="45" hidden="1" x14ac:dyDescent="0.4">
      <c r="A29" s="412"/>
      <c r="B29" s="44" t="s">
        <v>435</v>
      </c>
      <c r="C29" s="230"/>
      <c r="D29" s="8"/>
      <c r="E29" s="230"/>
      <c r="F29" s="8"/>
      <c r="G29" s="24"/>
      <c r="H29" s="8" t="s">
        <v>679</v>
      </c>
      <c r="I29" s="24"/>
      <c r="J29" s="404"/>
      <c r="K29" s="226"/>
      <c r="L29" s="227"/>
      <c r="M29" s="24"/>
      <c r="N29" s="228"/>
      <c r="O29" s="24"/>
      <c r="P29" s="228"/>
      <c r="Q29" s="24"/>
      <c r="R29" s="228"/>
      <c r="S29" s="24"/>
      <c r="T29" s="228"/>
      <c r="U29" s="24"/>
      <c r="V29" s="230"/>
    </row>
    <row r="30" spans="1:22" s="7" customFormat="1" ht="60" hidden="1" x14ac:dyDescent="0.4">
      <c r="A30" s="412"/>
      <c r="B30" s="67" t="s">
        <v>433</v>
      </c>
      <c r="C30" s="230"/>
      <c r="D30" s="8"/>
      <c r="E30" s="230"/>
      <c r="F30" s="8"/>
      <c r="G30" s="24"/>
      <c r="H30" s="8"/>
      <c r="I30" s="24"/>
      <c r="J30" s="405"/>
      <c r="K30" s="226"/>
      <c r="L30" s="227"/>
      <c r="M30" s="24"/>
      <c r="N30" s="228"/>
      <c r="O30" s="24"/>
      <c r="P30" s="228"/>
      <c r="Q30" s="24"/>
      <c r="R30" s="228"/>
      <c r="S30" s="24"/>
      <c r="T30" s="228"/>
      <c r="U30" s="24"/>
      <c r="V30" s="230"/>
    </row>
    <row r="31" spans="1:22" s="25" customFormat="1" x14ac:dyDescent="0.4">
      <c r="A31" s="69"/>
      <c r="B31" s="44"/>
      <c r="K31" s="226"/>
      <c r="L31"/>
    </row>
    <row r="32" spans="1:22" s="25" customFormat="1" ht="75" x14ac:dyDescent="0.4">
      <c r="A32" s="69"/>
      <c r="B32" s="38" t="s">
        <v>437</v>
      </c>
      <c r="D32" s="8" t="s">
        <v>62</v>
      </c>
      <c r="E32" s="230"/>
      <c r="F32" s="8"/>
      <c r="G32" s="23"/>
      <c r="H32" s="8" t="s">
        <v>679</v>
      </c>
      <c r="I32" s="23"/>
      <c r="J32" s="403"/>
      <c r="K32" s="226"/>
      <c r="L32" s="227"/>
      <c r="M32" s="23"/>
      <c r="N32" s="228"/>
      <c r="O32" s="23"/>
      <c r="P32" s="228"/>
      <c r="Q32" s="23"/>
      <c r="R32" s="228"/>
      <c r="S32" s="23"/>
      <c r="T32" s="228"/>
      <c r="U32" s="23"/>
      <c r="V32" s="230"/>
    </row>
    <row r="33" spans="1:22" s="25" customFormat="1" ht="75" x14ac:dyDescent="0.4">
      <c r="A33" s="69"/>
      <c r="B33" s="38" t="s">
        <v>438</v>
      </c>
      <c r="D33" s="8" t="s">
        <v>319</v>
      </c>
      <c r="E33" s="230"/>
      <c r="F33" s="8"/>
      <c r="G33" s="23"/>
      <c r="H33" s="8" t="s">
        <v>679</v>
      </c>
      <c r="I33" s="23"/>
      <c r="J33" s="404"/>
      <c r="K33" s="226"/>
      <c r="L33" s="227"/>
      <c r="M33" s="23"/>
      <c r="N33" s="228"/>
      <c r="O33" s="23"/>
      <c r="P33" s="228"/>
      <c r="Q33" s="23"/>
      <c r="R33" s="228"/>
      <c r="S33" s="23"/>
      <c r="T33" s="228"/>
      <c r="U33" s="23"/>
      <c r="V33" s="230"/>
    </row>
    <row r="34" spans="1:22" s="25" customFormat="1" ht="105" x14ac:dyDescent="0.4">
      <c r="A34" s="69"/>
      <c r="B34" s="38" t="s">
        <v>439</v>
      </c>
      <c r="D34" s="8" t="s">
        <v>319</v>
      </c>
      <c r="E34" s="230"/>
      <c r="F34" s="8"/>
      <c r="G34" s="23"/>
      <c r="H34" s="8" t="s">
        <v>679</v>
      </c>
      <c r="I34" s="23"/>
      <c r="J34" s="405"/>
      <c r="K34" s="226"/>
      <c r="L34" s="227"/>
      <c r="M34" s="23"/>
      <c r="N34" s="228"/>
      <c r="O34" s="23"/>
      <c r="P34" s="228"/>
      <c r="Q34" s="23"/>
      <c r="R34" s="228"/>
      <c r="S34" s="23"/>
      <c r="T34" s="228"/>
      <c r="U34" s="23"/>
      <c r="V34" s="230"/>
    </row>
    <row r="35" spans="1:22" s="9" customFormat="1" ht="15.5" x14ac:dyDescent="0.35">
      <c r="A35" s="70"/>
    </row>
  </sheetData>
  <mergeCells count="5">
    <mergeCell ref="A9:A21"/>
    <mergeCell ref="A23:A30"/>
    <mergeCell ref="J9:J21"/>
    <mergeCell ref="J23:J30"/>
    <mergeCell ref="J32:J34"/>
  </mergeCell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U13"/>
  <sheetViews>
    <sheetView zoomScale="70" zoomScaleNormal="70" workbookViewId="0">
      <selection activeCell="H7" sqref="H7"/>
    </sheetView>
  </sheetViews>
  <sheetFormatPr baseColWidth="10" defaultColWidth="10.5" defaultRowHeight="16" x14ac:dyDescent="0.4"/>
  <cols>
    <col min="1" max="1" width="13.5" customWidth="1"/>
    <col min="2" max="2" width="37" customWidth="1"/>
    <col min="3" max="3" width="2.9140625" customWidth="1"/>
    <col min="4" max="4" width="22" customWidth="1"/>
    <col min="5" max="5" width="2.9140625" customWidth="1"/>
    <col min="6" max="6" width="22" customWidth="1"/>
    <col min="7" max="7" width="2.9140625" customWidth="1"/>
    <col min="8" max="8" width="22" customWidth="1"/>
    <col min="9" max="9" width="2.9140625"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6" x14ac:dyDescent="0.6">
      <c r="A1" s="1" t="s">
        <v>440</v>
      </c>
    </row>
    <row r="3" spans="1:21" s="24" customFormat="1" ht="120" x14ac:dyDescent="0.35">
      <c r="A3" s="206" t="s">
        <v>441</v>
      </c>
      <c r="B3" s="41" t="s">
        <v>442</v>
      </c>
      <c r="D3" s="8" t="s">
        <v>670</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7" customFormat="1" ht="75" x14ac:dyDescent="0.35">
      <c r="A7" s="229"/>
      <c r="B7" s="38" t="s">
        <v>443</v>
      </c>
      <c r="C7" s="230"/>
      <c r="D7" s="8" t="s">
        <v>527</v>
      </c>
      <c r="E7" s="230"/>
      <c r="F7" s="8" t="s">
        <v>528</v>
      </c>
      <c r="G7" s="24"/>
      <c r="H7" s="8" t="s">
        <v>662</v>
      </c>
      <c r="I7" s="23"/>
      <c r="J7" s="403"/>
      <c r="K7" s="231"/>
      <c r="L7" s="227"/>
      <c r="M7" s="23"/>
      <c r="N7" s="228"/>
      <c r="O7" s="23"/>
      <c r="P7" s="228"/>
      <c r="Q7" s="23"/>
      <c r="R7" s="228"/>
      <c r="S7" s="23"/>
      <c r="T7" s="228"/>
      <c r="U7" s="23"/>
    </row>
    <row r="8" spans="1:21" s="7" customFormat="1" ht="45" x14ac:dyDescent="0.35">
      <c r="A8" s="229"/>
      <c r="B8" s="38" t="s">
        <v>444</v>
      </c>
      <c r="C8" s="230"/>
      <c r="D8" s="8" t="s">
        <v>527</v>
      </c>
      <c r="E8" s="230"/>
      <c r="F8" s="8" t="s">
        <v>528</v>
      </c>
      <c r="G8" s="24"/>
      <c r="H8" s="8" t="s">
        <v>662</v>
      </c>
      <c r="I8" s="24"/>
      <c r="J8" s="404"/>
      <c r="K8" s="23"/>
      <c r="L8" s="227"/>
      <c r="M8" s="24"/>
      <c r="N8" s="228"/>
      <c r="O8" s="24"/>
      <c r="P8" s="228"/>
      <c r="Q8" s="24"/>
      <c r="R8" s="228"/>
      <c r="S8" s="24"/>
      <c r="T8" s="228"/>
      <c r="U8" s="24"/>
    </row>
    <row r="9" spans="1:21" s="10" customFormat="1" ht="60" x14ac:dyDescent="0.35">
      <c r="A9" s="246"/>
      <c r="B9" s="43" t="s">
        <v>445</v>
      </c>
      <c r="C9" s="247"/>
      <c r="D9" s="8" t="s">
        <v>527</v>
      </c>
      <c r="E9" s="230"/>
      <c r="F9" s="8" t="s">
        <v>528</v>
      </c>
      <c r="G9" s="24"/>
      <c r="H9" s="8" t="s">
        <v>662</v>
      </c>
      <c r="I9" s="34"/>
      <c r="J9" s="470"/>
      <c r="K9" s="47"/>
      <c r="L9" s="227"/>
      <c r="M9" s="34"/>
      <c r="N9" s="309"/>
      <c r="O9" s="34"/>
      <c r="P9" s="309"/>
      <c r="Q9" s="34"/>
      <c r="R9" s="309"/>
      <c r="S9" s="34"/>
      <c r="T9" s="309"/>
      <c r="U9" s="34"/>
    </row>
    <row r="10" spans="1:21" ht="19" x14ac:dyDescent="0.35">
      <c r="K10" s="2"/>
      <c r="L10" s="2"/>
    </row>
    <row r="11" spans="1:21" ht="15.5" x14ac:dyDescent="0.35">
      <c r="K11" s="243"/>
      <c r="L11" s="243"/>
    </row>
    <row r="12" spans="1:21" ht="15.5" x14ac:dyDescent="0.35">
      <c r="K12" s="330"/>
      <c r="L12" s="330"/>
    </row>
    <row r="13" spans="1:21" ht="15.5" x14ac:dyDescent="0.35">
      <c r="K13" s="243"/>
      <c r="L13" s="243"/>
    </row>
  </sheetData>
  <mergeCells count="1">
    <mergeCell ref="J7:J9"/>
  </mergeCells>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U23"/>
  <sheetViews>
    <sheetView topLeftCell="A17" zoomScaleNormal="100" workbookViewId="0">
      <selection activeCell="D20" sqref="D20"/>
    </sheetView>
  </sheetViews>
  <sheetFormatPr baseColWidth="10" defaultColWidth="10.5" defaultRowHeight="16" x14ac:dyDescent="0.4"/>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6" x14ac:dyDescent="0.6">
      <c r="A1" s="1" t="s">
        <v>446</v>
      </c>
    </row>
    <row r="3" spans="1:21" s="24" customFormat="1" ht="135" x14ac:dyDescent="0.35">
      <c r="A3" s="206" t="s">
        <v>447</v>
      </c>
      <c r="B3" s="41" t="s">
        <v>448</v>
      </c>
      <c r="D3" s="8" t="s">
        <v>670</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24" customFormat="1" ht="30" x14ac:dyDescent="0.35">
      <c r="A7" s="206" t="s">
        <v>118</v>
      </c>
      <c r="B7" s="41" t="s">
        <v>449</v>
      </c>
      <c r="D7" s="8" t="s">
        <v>564</v>
      </c>
      <c r="F7" s="42"/>
      <c r="H7" s="42"/>
      <c r="J7" s="227"/>
      <c r="K7" s="231"/>
      <c r="L7" s="227"/>
      <c r="N7" s="228"/>
      <c r="O7" s="23"/>
      <c r="P7" s="228"/>
      <c r="Q7" s="23"/>
      <c r="R7" s="228"/>
      <c r="S7" s="23"/>
      <c r="T7" s="228"/>
    </row>
    <row r="8" spans="1:21" s="23" customFormat="1" ht="19" x14ac:dyDescent="0.35">
      <c r="A8" s="40"/>
      <c r="B8" s="32"/>
      <c r="D8" s="32"/>
      <c r="F8" s="32"/>
      <c r="H8" s="32"/>
      <c r="J8" s="33"/>
      <c r="N8" s="33"/>
      <c r="P8" s="33"/>
      <c r="R8" s="33"/>
      <c r="T8" s="33"/>
    </row>
    <row r="9" spans="1:21" s="7" customFormat="1" ht="30" x14ac:dyDescent="0.35">
      <c r="A9" s="471" t="s">
        <v>450</v>
      </c>
      <c r="B9" s="38" t="s">
        <v>451</v>
      </c>
      <c r="C9" s="230"/>
      <c r="D9" s="8"/>
      <c r="E9" s="230"/>
      <c r="F9" s="8"/>
      <c r="G9" s="23"/>
      <c r="H9" s="8"/>
      <c r="I9" s="23"/>
      <c r="J9" s="403"/>
      <c r="K9" s="56"/>
      <c r="L9" s="227"/>
      <c r="M9" s="23"/>
      <c r="N9" s="228"/>
      <c r="O9" s="23"/>
      <c r="P9" s="228"/>
      <c r="Q9" s="23"/>
      <c r="R9" s="228"/>
      <c r="S9" s="23"/>
      <c r="T9" s="228"/>
      <c r="U9" s="23"/>
    </row>
    <row r="10" spans="1:21" s="7" customFormat="1" ht="45" x14ac:dyDescent="0.35">
      <c r="A10" s="472"/>
      <c r="B10" s="44" t="s">
        <v>452</v>
      </c>
      <c r="C10" s="230"/>
      <c r="D10" s="8"/>
      <c r="E10" s="230"/>
      <c r="F10" s="8"/>
      <c r="G10" s="24"/>
      <c r="H10" s="8"/>
      <c r="I10" s="24"/>
      <c r="J10" s="425"/>
      <c r="K10" s="2"/>
      <c r="L10" s="227"/>
      <c r="M10" s="326"/>
      <c r="N10" s="228"/>
      <c r="O10" s="24"/>
      <c r="P10" s="228"/>
      <c r="Q10" s="24"/>
      <c r="R10" s="228"/>
      <c r="S10" s="24"/>
      <c r="T10" s="228"/>
      <c r="U10" s="24"/>
    </row>
    <row r="11" spans="1:21" s="7" customFormat="1" ht="45" x14ac:dyDescent="0.35">
      <c r="A11" s="472"/>
      <c r="B11" s="44" t="s">
        <v>453</v>
      </c>
      <c r="C11" s="230"/>
      <c r="D11" s="8"/>
      <c r="E11" s="230"/>
      <c r="F11" s="8"/>
      <c r="G11" s="23"/>
      <c r="H11" s="8"/>
      <c r="I11" s="23"/>
      <c r="J11" s="425"/>
      <c r="K11" s="243"/>
      <c r="L11" s="227"/>
      <c r="M11" s="327"/>
      <c r="N11" s="228"/>
      <c r="O11" s="23"/>
      <c r="P11" s="228"/>
      <c r="Q11" s="23"/>
      <c r="R11" s="228"/>
      <c r="S11" s="23"/>
      <c r="T11" s="228"/>
      <c r="U11" s="23"/>
    </row>
    <row r="12" spans="1:21" s="7" customFormat="1" ht="135" x14ac:dyDescent="0.35">
      <c r="A12" s="472"/>
      <c r="B12" s="44" t="s">
        <v>454</v>
      </c>
      <c r="C12" s="230"/>
      <c r="D12" s="8"/>
      <c r="E12" s="230"/>
      <c r="F12" s="8"/>
      <c r="G12" s="23"/>
      <c r="H12" s="8"/>
      <c r="I12" s="23"/>
      <c r="J12" s="404"/>
      <c r="K12" s="330"/>
      <c r="L12" s="227"/>
      <c r="M12" s="23"/>
      <c r="N12" s="228"/>
      <c r="O12" s="23"/>
      <c r="P12" s="228"/>
      <c r="Q12" s="23"/>
      <c r="R12" s="228"/>
      <c r="S12" s="23"/>
      <c r="T12" s="228"/>
      <c r="U12" s="23"/>
    </row>
    <row r="13" spans="1:21" s="7" customFormat="1" ht="60" x14ac:dyDescent="0.35">
      <c r="A13" s="472"/>
      <c r="B13" s="44" t="s">
        <v>455</v>
      </c>
      <c r="C13" s="230"/>
      <c r="D13" s="8"/>
      <c r="E13" s="230"/>
      <c r="F13" s="8"/>
      <c r="G13" s="25"/>
      <c r="H13" s="8"/>
      <c r="I13" s="25"/>
      <c r="J13" s="404"/>
      <c r="K13" s="243"/>
      <c r="L13" s="227"/>
      <c r="M13" s="25"/>
      <c r="N13" s="228"/>
      <c r="O13" s="25"/>
      <c r="P13" s="228"/>
      <c r="Q13" s="25"/>
      <c r="R13" s="228"/>
      <c r="S13" s="25"/>
      <c r="T13" s="228"/>
      <c r="U13" s="25"/>
    </row>
    <row r="14" spans="1:21" s="7" customFormat="1" ht="30" x14ac:dyDescent="0.4">
      <c r="A14" s="472"/>
      <c r="B14" s="38" t="s">
        <v>456</v>
      </c>
      <c r="C14" s="230"/>
      <c r="D14" s="8" t="s">
        <v>527</v>
      </c>
      <c r="E14" s="230"/>
      <c r="F14" s="50" t="str">
        <f>IF(D14=[2]Lists!$K$4,"&lt; Input URL to data source &gt;",IF(D14=[2]Lists!$K$5,"&lt; Reference section in EITI Report &gt;",IF(D14=[2]Lists!$K$6,"&lt; Reference evidence of non-applicability &gt;","")))</f>
        <v/>
      </c>
      <c r="G14" s="24"/>
      <c r="H14" s="50" t="str">
        <f>IF(F14=[2]Lists!$K$4,"&lt; Input URL to data source &gt;",IF(F14=[2]Lists!$K$5,"&lt; Reference section in EITI Report &gt;",IF(F14=[2]Lists!$K$6,"&lt; Reference evidence of non-applicability &gt;","")))</f>
        <v/>
      </c>
      <c r="I14" s="24"/>
      <c r="J14" s="404"/>
      <c r="K14" s="226"/>
      <c r="L14" s="227"/>
      <c r="M14" s="24"/>
      <c r="N14" s="228"/>
      <c r="O14" s="24"/>
      <c r="P14" s="228"/>
      <c r="Q14" s="24"/>
      <c r="R14" s="228"/>
      <c r="S14" s="24"/>
      <c r="T14" s="228"/>
      <c r="U14" s="24"/>
    </row>
    <row r="15" spans="1:21" s="7" customFormat="1" ht="45" x14ac:dyDescent="0.4">
      <c r="A15" s="472"/>
      <c r="B15" s="44" t="s">
        <v>457</v>
      </c>
      <c r="C15" s="230"/>
      <c r="D15" s="8" t="s">
        <v>671</v>
      </c>
      <c r="E15" s="230"/>
      <c r="F15" s="8" t="s">
        <v>672</v>
      </c>
      <c r="G15" s="23"/>
      <c r="H15" s="8" t="s">
        <v>673</v>
      </c>
      <c r="I15" s="23"/>
      <c r="J15" s="404"/>
      <c r="K15" s="226"/>
      <c r="L15" s="227"/>
      <c r="M15" s="23"/>
      <c r="N15" s="228"/>
      <c r="O15" s="23"/>
      <c r="P15" s="228"/>
      <c r="Q15" s="23"/>
      <c r="R15" s="228"/>
      <c r="S15" s="23"/>
      <c r="T15" s="228"/>
      <c r="U15" s="23"/>
    </row>
    <row r="16" spans="1:21" s="7" customFormat="1" ht="45" x14ac:dyDescent="0.4">
      <c r="A16" s="472"/>
      <c r="B16" s="44" t="s">
        <v>458</v>
      </c>
      <c r="C16" s="230"/>
      <c r="D16" s="8" t="s">
        <v>674</v>
      </c>
      <c r="E16" s="230"/>
      <c r="F16" s="8" t="s">
        <v>672</v>
      </c>
      <c r="G16" s="25"/>
      <c r="H16" s="8" t="s">
        <v>673</v>
      </c>
      <c r="I16" s="25"/>
      <c r="J16" s="404"/>
      <c r="K16" s="226"/>
      <c r="L16" s="227"/>
      <c r="M16" s="25"/>
      <c r="N16" s="228"/>
      <c r="O16" s="25"/>
      <c r="P16" s="228"/>
      <c r="Q16" s="25"/>
      <c r="R16" s="228"/>
      <c r="S16" s="25"/>
      <c r="T16" s="228"/>
      <c r="U16" s="25"/>
    </row>
    <row r="17" spans="1:21" s="7" customFormat="1" ht="120" x14ac:dyDescent="0.4">
      <c r="A17" s="473"/>
      <c r="B17" s="44" t="s">
        <v>459</v>
      </c>
      <c r="C17" s="230"/>
      <c r="D17" s="8" t="s">
        <v>62</v>
      </c>
      <c r="E17" s="230"/>
      <c r="F17" s="8"/>
      <c r="G17" s="23"/>
      <c r="H17" s="8" t="s">
        <v>673</v>
      </c>
      <c r="I17" s="23"/>
      <c r="J17" s="404"/>
      <c r="K17" s="226"/>
      <c r="L17" s="227"/>
      <c r="M17" s="23"/>
      <c r="N17" s="228"/>
      <c r="O17" s="23"/>
      <c r="P17" s="228"/>
      <c r="Q17" s="23"/>
      <c r="R17" s="228"/>
      <c r="S17" s="23"/>
      <c r="T17" s="228"/>
      <c r="U17" s="23"/>
    </row>
    <row r="18" spans="1:21" s="7" customFormat="1" ht="60" x14ac:dyDescent="0.4">
      <c r="A18" s="217"/>
      <c r="B18" s="44" t="s">
        <v>455</v>
      </c>
      <c r="C18" s="230"/>
      <c r="D18" s="8" t="s">
        <v>62</v>
      </c>
      <c r="E18" s="230"/>
      <c r="F18" s="8"/>
      <c r="G18" s="25"/>
      <c r="H18" s="8"/>
      <c r="I18" s="25"/>
      <c r="J18" s="405"/>
      <c r="K18" s="226"/>
      <c r="L18" s="227"/>
      <c r="M18" s="25"/>
      <c r="N18" s="228"/>
      <c r="O18" s="25"/>
      <c r="P18" s="228"/>
      <c r="Q18" s="25"/>
      <c r="R18" s="228"/>
      <c r="S18" s="25"/>
      <c r="T18" s="228"/>
      <c r="U18" s="25"/>
    </row>
    <row r="19" spans="1:21" s="7" customFormat="1" ht="30" x14ac:dyDescent="0.4">
      <c r="A19" s="471" t="s">
        <v>460</v>
      </c>
      <c r="B19" s="38" t="s">
        <v>461</v>
      </c>
      <c r="C19" s="230"/>
      <c r="D19" s="8" t="s">
        <v>527</v>
      </c>
      <c r="E19" s="230"/>
      <c r="F19" s="8" t="str">
        <f>IF(D19=[2]Lists!$K$4,"&lt; Input URL to data source &gt;",IF(D19=[2]Lists!$K$5,"&lt; Reference section in EITI Report or URL &gt;",IF(D19=[2]Lists!$K$6,"&lt; Reference evidence of non-applicability &gt;","")))</f>
        <v/>
      </c>
      <c r="G19" s="25"/>
      <c r="H19" s="8" t="str">
        <f>IF(F19=[2]Lists!$K$4,"&lt; Input URL to data source &gt;",IF(F19=[2]Lists!$K$5,"&lt; Reference section in EITI Report or URL &gt;",IF(F19=[2]Lists!$K$6,"&lt; Reference evidence of non-applicability &gt;","")))</f>
        <v/>
      </c>
      <c r="I19" s="25"/>
      <c r="J19" s="403"/>
      <c r="K19" s="226"/>
      <c r="L19" s="227"/>
      <c r="M19" s="25"/>
      <c r="N19" s="228"/>
      <c r="O19" s="25"/>
      <c r="P19" s="228"/>
      <c r="Q19" s="25"/>
      <c r="R19" s="228"/>
      <c r="S19" s="25"/>
      <c r="T19" s="228"/>
      <c r="U19" s="25"/>
    </row>
    <row r="20" spans="1:21" s="7" customFormat="1" ht="30" x14ac:dyDescent="0.4">
      <c r="A20" s="472"/>
      <c r="B20" s="44" t="s">
        <v>462</v>
      </c>
      <c r="C20" s="230"/>
      <c r="D20" s="8" t="s">
        <v>675</v>
      </c>
      <c r="E20" s="230"/>
      <c r="F20" s="8" t="s">
        <v>672</v>
      </c>
      <c r="G20" s="25"/>
      <c r="H20" s="8" t="s">
        <v>676</v>
      </c>
      <c r="I20" s="25"/>
      <c r="J20" s="404"/>
      <c r="K20" s="226"/>
      <c r="L20" s="227"/>
      <c r="M20" s="25"/>
      <c r="N20" s="228"/>
      <c r="O20" s="25"/>
      <c r="P20" s="228"/>
      <c r="Q20" s="25"/>
      <c r="R20" s="228"/>
      <c r="S20" s="25"/>
      <c r="T20" s="228"/>
      <c r="U20" s="25"/>
    </row>
    <row r="21" spans="1:21" s="7" customFormat="1" ht="30" x14ac:dyDescent="0.4">
      <c r="A21" s="472"/>
      <c r="B21" s="44" t="s">
        <v>463</v>
      </c>
      <c r="C21" s="230"/>
      <c r="D21" s="8">
        <v>0</v>
      </c>
      <c r="E21" s="230"/>
      <c r="F21" s="8" t="s">
        <v>672</v>
      </c>
      <c r="G21" s="25"/>
      <c r="H21" s="8" t="s">
        <v>676</v>
      </c>
      <c r="I21" s="25"/>
      <c r="J21" s="404"/>
      <c r="K21" s="226"/>
      <c r="L21" s="227"/>
      <c r="M21" s="25"/>
      <c r="N21" s="228"/>
      <c r="O21" s="25"/>
      <c r="P21" s="228"/>
      <c r="Q21" s="25"/>
      <c r="R21" s="228"/>
      <c r="S21" s="25"/>
      <c r="T21" s="228"/>
      <c r="U21" s="25"/>
    </row>
    <row r="22" spans="1:21" s="7" customFormat="1" ht="75" x14ac:dyDescent="0.4">
      <c r="A22" s="473"/>
      <c r="B22" s="44" t="s">
        <v>464</v>
      </c>
      <c r="C22" s="230"/>
      <c r="D22" s="8" t="s">
        <v>62</v>
      </c>
      <c r="E22" s="230"/>
      <c r="F22" s="8"/>
      <c r="G22" s="25"/>
      <c r="H22" s="8"/>
      <c r="I22" s="25"/>
      <c r="J22" s="405"/>
      <c r="K22" s="226"/>
      <c r="L22" s="227"/>
      <c r="M22" s="25"/>
      <c r="N22" s="228"/>
      <c r="O22" s="25"/>
      <c r="P22" s="228"/>
      <c r="Q22" s="25"/>
      <c r="R22" s="228"/>
      <c r="S22" s="25"/>
      <c r="T22" s="228"/>
      <c r="U22" s="25"/>
    </row>
    <row r="23" spans="1:21" s="9" customFormat="1" ht="15.5" x14ac:dyDescent="0.35">
      <c r="A23" s="45"/>
    </row>
  </sheetData>
  <mergeCells count="4">
    <mergeCell ref="A9:A17"/>
    <mergeCell ref="A19:A22"/>
    <mergeCell ref="J9:J18"/>
    <mergeCell ref="J19:J22"/>
  </mergeCell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U19"/>
  <sheetViews>
    <sheetView zoomScale="70" zoomScaleNormal="70" workbookViewId="0">
      <selection activeCell="D4" sqref="D4"/>
    </sheetView>
  </sheetViews>
  <sheetFormatPr baseColWidth="10" defaultColWidth="10.5" defaultRowHeight="16" x14ac:dyDescent="0.4"/>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465</v>
      </c>
    </row>
    <row r="3" spans="1:21" s="24" customFormat="1" ht="120" x14ac:dyDescent="0.35">
      <c r="A3" s="206" t="s">
        <v>466</v>
      </c>
      <c r="B3" s="41" t="s">
        <v>467</v>
      </c>
      <c r="D3" s="8" t="s">
        <v>669</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24" customFormat="1" ht="30" x14ac:dyDescent="0.35">
      <c r="A7" s="206" t="s">
        <v>118</v>
      </c>
      <c r="B7" s="41" t="s">
        <v>468</v>
      </c>
      <c r="D7" s="8" t="s">
        <v>656</v>
      </c>
      <c r="F7" s="42"/>
      <c r="H7" s="42"/>
      <c r="J7" s="227"/>
      <c r="K7" s="231"/>
      <c r="L7" s="227"/>
    </row>
    <row r="8" spans="1:21" s="23" customFormat="1" ht="19" x14ac:dyDescent="0.35">
      <c r="A8" s="40"/>
      <c r="B8" s="32"/>
      <c r="D8" s="32"/>
      <c r="F8" s="32"/>
      <c r="H8" s="32"/>
      <c r="J8" s="33"/>
      <c r="N8" s="33"/>
      <c r="P8" s="33"/>
      <c r="R8" s="33"/>
      <c r="T8" s="33"/>
    </row>
    <row r="9" spans="1:21" s="7" customFormat="1" ht="60" x14ac:dyDescent="0.35">
      <c r="A9" s="401" t="s">
        <v>469</v>
      </c>
      <c r="B9" s="38" t="s">
        <v>470</v>
      </c>
      <c r="C9" s="230"/>
      <c r="D9" s="8"/>
      <c r="E9" s="230"/>
      <c r="F9" s="8"/>
      <c r="G9" s="23"/>
      <c r="H9" s="8"/>
      <c r="I9" s="23"/>
      <c r="J9" s="403"/>
      <c r="K9" s="56"/>
      <c r="L9" s="227"/>
      <c r="M9" s="23"/>
      <c r="N9" s="228"/>
      <c r="O9" s="23"/>
      <c r="P9" s="228"/>
      <c r="Q9" s="23"/>
      <c r="R9" s="228"/>
      <c r="S9" s="23"/>
      <c r="T9" s="228"/>
      <c r="U9" s="23"/>
    </row>
    <row r="10" spans="1:21" s="7" customFormat="1" ht="45" x14ac:dyDescent="0.35">
      <c r="A10" s="412"/>
      <c r="B10" s="44" t="s">
        <v>471</v>
      </c>
      <c r="C10" s="230"/>
      <c r="D10" s="8"/>
      <c r="E10" s="230"/>
      <c r="F10" s="8"/>
      <c r="G10" s="24"/>
      <c r="H10" s="8"/>
      <c r="I10" s="24"/>
      <c r="J10" s="425"/>
      <c r="K10" s="2"/>
      <c r="L10" s="227"/>
      <c r="M10" s="326"/>
      <c r="N10" s="228"/>
      <c r="O10" s="24"/>
      <c r="P10" s="228"/>
      <c r="Q10" s="24"/>
      <c r="R10" s="228"/>
      <c r="S10" s="24"/>
      <c r="T10" s="228"/>
      <c r="U10" s="24"/>
    </row>
    <row r="11" spans="1:21" s="7" customFormat="1" ht="75" x14ac:dyDescent="0.35">
      <c r="A11" s="412"/>
      <c r="B11" s="44" t="s">
        <v>472</v>
      </c>
      <c r="C11" s="230"/>
      <c r="D11" s="8"/>
      <c r="E11" s="230"/>
      <c r="F11" s="8"/>
      <c r="G11" s="24"/>
      <c r="H11" s="8"/>
      <c r="I11" s="24"/>
      <c r="J11" s="425"/>
      <c r="K11" s="243"/>
      <c r="L11" s="227"/>
      <c r="M11" s="326"/>
      <c r="N11" s="228"/>
      <c r="O11" s="24"/>
      <c r="P11" s="228"/>
      <c r="Q11" s="24"/>
      <c r="R11" s="228"/>
      <c r="S11" s="24"/>
      <c r="T11" s="228"/>
      <c r="U11" s="24"/>
    </row>
    <row r="12" spans="1:21" s="7" customFormat="1" ht="45" x14ac:dyDescent="0.35">
      <c r="A12" s="412"/>
      <c r="B12" s="44" t="s">
        <v>473</v>
      </c>
      <c r="C12" s="230"/>
      <c r="D12" s="8"/>
      <c r="E12" s="230"/>
      <c r="F12" s="8"/>
      <c r="G12" s="24"/>
      <c r="H12" s="8"/>
      <c r="I12" s="24"/>
      <c r="J12" s="404"/>
      <c r="K12" s="330"/>
      <c r="L12" s="227"/>
      <c r="M12" s="24"/>
      <c r="N12" s="228"/>
      <c r="O12" s="24"/>
      <c r="P12" s="228"/>
      <c r="Q12" s="24"/>
      <c r="R12" s="228"/>
      <c r="S12" s="24"/>
      <c r="T12" s="228"/>
      <c r="U12" s="24"/>
    </row>
    <row r="13" spans="1:21" s="7" customFormat="1" ht="87" customHeight="1" x14ac:dyDescent="0.35">
      <c r="A13" s="412"/>
      <c r="B13" s="44" t="s">
        <v>474</v>
      </c>
      <c r="C13" s="230"/>
      <c r="D13" s="8"/>
      <c r="E13" s="230"/>
      <c r="F13" s="8"/>
      <c r="G13" s="24"/>
      <c r="H13" s="8"/>
      <c r="I13" s="24"/>
      <c r="J13" s="405"/>
      <c r="K13" s="243"/>
      <c r="L13" s="227"/>
      <c r="M13" s="24"/>
      <c r="N13" s="228"/>
      <c r="O13" s="24"/>
      <c r="P13" s="228"/>
      <c r="Q13" s="24"/>
      <c r="R13" s="228"/>
      <c r="S13" s="24"/>
      <c r="T13" s="228"/>
      <c r="U13" s="24"/>
    </row>
    <row r="14" spans="1:21" s="25" customFormat="1" x14ac:dyDescent="0.4">
      <c r="A14" s="61"/>
      <c r="K14" s="226"/>
      <c r="L14"/>
    </row>
    <row r="15" spans="1:21" s="7" customFormat="1" ht="60" x14ac:dyDescent="0.4">
      <c r="A15" s="401" t="s">
        <v>475</v>
      </c>
      <c r="B15" s="38" t="s">
        <v>470</v>
      </c>
      <c r="C15" s="230"/>
      <c r="D15" s="8"/>
      <c r="E15" s="230"/>
      <c r="F15" s="8"/>
      <c r="G15" s="23"/>
      <c r="H15" s="8"/>
      <c r="I15" s="23"/>
      <c r="J15" s="403"/>
      <c r="K15" s="226"/>
      <c r="L15" s="227"/>
      <c r="M15" s="23"/>
      <c r="N15" s="228"/>
      <c r="O15" s="23"/>
      <c r="P15" s="228"/>
      <c r="Q15" s="23"/>
      <c r="R15" s="228"/>
      <c r="S15" s="23"/>
      <c r="T15" s="228"/>
      <c r="U15" s="23"/>
    </row>
    <row r="16" spans="1:21" s="7" customFormat="1" ht="45" x14ac:dyDescent="0.4">
      <c r="A16" s="412"/>
      <c r="B16" s="44" t="s">
        <v>471</v>
      </c>
      <c r="C16" s="230"/>
      <c r="D16" s="8"/>
      <c r="E16" s="230"/>
      <c r="F16" s="8"/>
      <c r="G16" s="24"/>
      <c r="H16" s="8"/>
      <c r="I16" s="24"/>
      <c r="J16" s="404"/>
      <c r="K16" s="226"/>
      <c r="L16" s="227"/>
      <c r="M16" s="24"/>
      <c r="N16" s="228"/>
      <c r="O16" s="24"/>
      <c r="P16" s="228"/>
      <c r="Q16" s="24"/>
      <c r="R16" s="228"/>
      <c r="S16" s="24"/>
      <c r="T16" s="228"/>
      <c r="U16" s="24"/>
    </row>
    <row r="17" spans="1:21" s="7" customFormat="1" ht="75" x14ac:dyDescent="0.4">
      <c r="A17" s="412"/>
      <c r="B17" s="44" t="s">
        <v>472</v>
      </c>
      <c r="C17" s="230"/>
      <c r="D17" s="8"/>
      <c r="E17" s="230"/>
      <c r="F17" s="8"/>
      <c r="G17" s="24"/>
      <c r="H17" s="8"/>
      <c r="I17" s="24"/>
      <c r="J17" s="404"/>
      <c r="K17" s="226"/>
      <c r="L17" s="227"/>
      <c r="M17" s="24"/>
      <c r="N17" s="228"/>
      <c r="O17" s="24"/>
      <c r="P17" s="228"/>
      <c r="Q17" s="24"/>
      <c r="R17" s="228"/>
      <c r="S17" s="24"/>
      <c r="T17" s="228"/>
      <c r="U17" s="24"/>
    </row>
    <row r="18" spans="1:21" s="7" customFormat="1" ht="45" x14ac:dyDescent="0.4">
      <c r="A18" s="412"/>
      <c r="B18" s="44" t="s">
        <v>473</v>
      </c>
      <c r="C18" s="230"/>
      <c r="D18" s="8"/>
      <c r="E18" s="230"/>
      <c r="F18" s="8"/>
      <c r="G18" s="24"/>
      <c r="H18" s="8"/>
      <c r="I18" s="24"/>
      <c r="J18" s="404"/>
      <c r="K18" s="226"/>
      <c r="L18" s="227"/>
      <c r="M18" s="24"/>
      <c r="N18" s="228"/>
      <c r="O18" s="24"/>
      <c r="P18" s="228"/>
      <c r="Q18" s="24"/>
      <c r="R18" s="228"/>
      <c r="S18" s="24"/>
      <c r="T18" s="228"/>
      <c r="U18" s="24"/>
    </row>
    <row r="19" spans="1:21" s="10" customFormat="1" ht="96.75" customHeight="1" x14ac:dyDescent="0.4">
      <c r="A19" s="474"/>
      <c r="B19" s="46" t="s">
        <v>474</v>
      </c>
      <c r="C19" s="247"/>
      <c r="D19" s="11"/>
      <c r="E19" s="247"/>
      <c r="F19" s="11"/>
      <c r="G19" s="47"/>
      <c r="H19" s="11"/>
      <c r="I19" s="47"/>
      <c r="J19" s="470"/>
      <c r="K19" s="331"/>
      <c r="L19" s="227"/>
      <c r="M19" s="47"/>
      <c r="N19" s="309"/>
      <c r="O19" s="47"/>
      <c r="P19" s="309"/>
      <c r="Q19" s="47"/>
      <c r="R19" s="309"/>
      <c r="S19" s="47"/>
      <c r="T19" s="309"/>
      <c r="U19" s="47"/>
    </row>
  </sheetData>
  <mergeCells count="4">
    <mergeCell ref="A9:A13"/>
    <mergeCell ref="A15:A19"/>
    <mergeCell ref="J9:J13"/>
    <mergeCell ref="J15:J19"/>
  </mergeCells>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U22"/>
  <sheetViews>
    <sheetView topLeftCell="C6" zoomScale="131" zoomScaleNormal="131" workbookViewId="0">
      <selection activeCell="C8" sqref="C8"/>
    </sheetView>
  </sheetViews>
  <sheetFormatPr baseColWidth="10" defaultColWidth="10.5" defaultRowHeight="16" x14ac:dyDescent="0.4"/>
  <cols>
    <col min="1" max="1" width="22" style="29" customWidth="1"/>
    <col min="2" max="2" width="52.08203125" customWidth="1"/>
    <col min="3" max="3" width="3.4140625" customWidth="1"/>
    <col min="4" max="4" width="25" customWidth="1"/>
    <col min="5" max="5" width="3.4140625" customWidth="1"/>
    <col min="6" max="6" width="25" customWidth="1"/>
    <col min="7" max="7" width="3.4140625" customWidth="1"/>
    <col min="8" max="8" width="25" customWidth="1"/>
    <col min="9" max="9" width="3.4140625"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476</v>
      </c>
    </row>
    <row r="3" spans="1:21" s="24" customFormat="1" ht="75" x14ac:dyDescent="0.35">
      <c r="A3" s="206" t="s">
        <v>477</v>
      </c>
      <c r="B3" s="41" t="s">
        <v>478</v>
      </c>
      <c r="D3" s="8" t="s">
        <v>670</v>
      </c>
      <c r="F3" s="42"/>
      <c r="H3" s="42"/>
      <c r="J3" s="227"/>
      <c r="L3" s="227"/>
      <c r="N3" s="228"/>
      <c r="P3" s="228"/>
      <c r="R3" s="228"/>
      <c r="T3" s="228"/>
    </row>
    <row r="4" spans="1:21" s="23" customFormat="1" ht="19" x14ac:dyDescent="0.35">
      <c r="A4" s="53"/>
      <c r="B4" s="32"/>
      <c r="D4" s="32"/>
      <c r="F4" s="32"/>
      <c r="H4" s="32"/>
      <c r="J4" s="33"/>
      <c r="L4" s="222"/>
      <c r="N4" s="33"/>
      <c r="P4" s="33"/>
      <c r="R4" s="33"/>
      <c r="T4" s="33"/>
    </row>
    <row r="5" spans="1:21" s="37" customFormat="1" ht="133" x14ac:dyDescent="0.35">
      <c r="A5" s="52"/>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53"/>
      <c r="B6" s="32"/>
      <c r="D6" s="32"/>
      <c r="F6" s="32"/>
      <c r="H6" s="32"/>
      <c r="J6" s="33"/>
      <c r="L6" s="24"/>
      <c r="N6" s="33"/>
      <c r="P6" s="33"/>
      <c r="R6" s="33"/>
      <c r="T6" s="33"/>
    </row>
    <row r="7" spans="1:21" s="7" customFormat="1" ht="30" x14ac:dyDescent="0.35">
      <c r="A7" s="54"/>
      <c r="B7" s="51" t="s">
        <v>479</v>
      </c>
      <c r="C7" s="230"/>
      <c r="D7" s="8" t="s">
        <v>527</v>
      </c>
      <c r="E7" s="230"/>
      <c r="F7" s="8" t="s">
        <v>528</v>
      </c>
      <c r="G7" s="23"/>
      <c r="H7" s="8" t="s">
        <v>663</v>
      </c>
      <c r="I7" s="23"/>
      <c r="J7" s="403"/>
      <c r="K7" s="231"/>
      <c r="L7" s="227"/>
      <c r="M7" s="23"/>
      <c r="N7" s="228"/>
      <c r="O7" s="23"/>
      <c r="P7" s="228"/>
      <c r="Q7" s="23"/>
      <c r="R7" s="228"/>
      <c r="S7" s="23"/>
      <c r="T7" s="228"/>
      <c r="U7" s="23"/>
    </row>
    <row r="8" spans="1:21" s="7" customFormat="1" ht="30" x14ac:dyDescent="0.35">
      <c r="A8" s="54"/>
      <c r="B8" s="38" t="s">
        <v>480</v>
      </c>
      <c r="C8" s="230"/>
      <c r="D8" s="380" t="s">
        <v>718</v>
      </c>
      <c r="E8" s="230"/>
      <c r="F8" s="8" t="s">
        <v>664</v>
      </c>
      <c r="G8" s="24"/>
      <c r="H8" s="8" t="s">
        <v>665</v>
      </c>
      <c r="I8" s="24"/>
      <c r="J8" s="404"/>
      <c r="K8" s="329"/>
      <c r="L8" s="227"/>
      <c r="M8" s="24"/>
      <c r="N8" s="228"/>
      <c r="O8" s="24"/>
      <c r="P8" s="228"/>
      <c r="Q8" s="24"/>
      <c r="R8" s="228"/>
      <c r="S8" s="24"/>
      <c r="T8" s="228"/>
      <c r="U8" s="24"/>
    </row>
    <row r="9" spans="1:21" s="7" customFormat="1" ht="30" x14ac:dyDescent="0.35">
      <c r="A9" s="54"/>
      <c r="B9" s="15" t="s">
        <v>481</v>
      </c>
      <c r="C9" s="230"/>
      <c r="D9" s="8">
        <v>0</v>
      </c>
      <c r="E9" s="230"/>
      <c r="F9" s="8" t="s">
        <v>668</v>
      </c>
      <c r="G9" s="23"/>
      <c r="H9" s="8" t="s">
        <v>668</v>
      </c>
      <c r="I9" s="23"/>
      <c r="J9" s="425"/>
      <c r="K9" s="20"/>
      <c r="L9" s="227"/>
      <c r="M9" s="327"/>
      <c r="N9" s="228"/>
      <c r="O9" s="23"/>
      <c r="P9" s="228"/>
      <c r="Q9" s="23"/>
      <c r="R9" s="228"/>
      <c r="S9" s="23"/>
      <c r="T9" s="228"/>
      <c r="U9" s="23"/>
    </row>
    <row r="10" spans="1:21" s="7" customFormat="1" ht="19" x14ac:dyDescent="0.35">
      <c r="A10" s="54"/>
      <c r="B10" s="48" t="s">
        <v>482</v>
      </c>
      <c r="C10" s="230"/>
      <c r="D10" s="362">
        <v>4447.17</v>
      </c>
      <c r="E10" s="230"/>
      <c r="F10" s="8" t="s">
        <v>664</v>
      </c>
      <c r="G10" s="24"/>
      <c r="H10" s="8" t="s">
        <v>665</v>
      </c>
      <c r="I10" s="24"/>
      <c r="J10" s="425"/>
      <c r="K10" s="2"/>
      <c r="L10" s="227"/>
      <c r="M10" s="326"/>
      <c r="N10" s="228"/>
      <c r="O10" s="24"/>
      <c r="P10" s="228"/>
      <c r="Q10" s="24"/>
      <c r="R10" s="228"/>
      <c r="S10" s="24"/>
      <c r="T10" s="228"/>
      <c r="U10" s="24"/>
    </row>
    <row r="11" spans="1:21" s="7" customFormat="1" ht="19" x14ac:dyDescent="0.35">
      <c r="A11" s="54"/>
      <c r="B11" s="48" t="s">
        <v>483</v>
      </c>
      <c r="C11" s="230"/>
      <c r="D11" s="8">
        <v>19.84</v>
      </c>
      <c r="E11" s="230"/>
      <c r="F11" s="8" t="s">
        <v>664</v>
      </c>
      <c r="G11" s="23"/>
      <c r="H11" s="8" t="s">
        <v>666</v>
      </c>
      <c r="I11" s="23"/>
      <c r="J11" s="425"/>
      <c r="K11" s="243"/>
      <c r="L11" s="227"/>
      <c r="M11" s="327"/>
      <c r="N11" s="228"/>
      <c r="O11" s="23"/>
      <c r="P11" s="228"/>
      <c r="Q11" s="23"/>
      <c r="R11" s="228"/>
      <c r="S11" s="23"/>
      <c r="T11" s="228"/>
      <c r="U11" s="23"/>
    </row>
    <row r="12" spans="1:21" s="7" customFormat="1" ht="15.5" x14ac:dyDescent="0.35">
      <c r="A12" s="54"/>
      <c r="B12" s="48" t="s">
        <v>484</v>
      </c>
      <c r="C12" s="230"/>
      <c r="D12" s="8">
        <v>779.6</v>
      </c>
      <c r="E12" s="230"/>
      <c r="F12" s="8" t="s">
        <v>664</v>
      </c>
      <c r="G12" s="25"/>
      <c r="H12" s="8" t="s">
        <v>666</v>
      </c>
      <c r="I12" s="25"/>
      <c r="J12" s="425"/>
      <c r="K12" s="243"/>
      <c r="L12" s="227"/>
      <c r="M12" s="328"/>
      <c r="N12" s="228"/>
      <c r="O12" s="25"/>
      <c r="P12" s="228"/>
      <c r="Q12" s="25"/>
      <c r="R12" s="228"/>
      <c r="S12" s="25"/>
      <c r="T12" s="228"/>
      <c r="U12" s="25"/>
    </row>
    <row r="13" spans="1:21" s="7" customFormat="1" ht="15.5" x14ac:dyDescent="0.35">
      <c r="A13" s="54"/>
      <c r="B13" s="48" t="s">
        <v>485</v>
      </c>
      <c r="C13" s="230"/>
      <c r="D13" s="8">
        <v>148.06</v>
      </c>
      <c r="E13" s="230"/>
      <c r="F13" s="8" t="s">
        <v>664</v>
      </c>
      <c r="G13" s="25"/>
      <c r="H13" s="8" t="s">
        <v>667</v>
      </c>
      <c r="I13" s="25"/>
      <c r="J13" s="404"/>
      <c r="K13" s="243"/>
      <c r="L13" s="227"/>
      <c r="M13" s="25"/>
      <c r="N13" s="228"/>
      <c r="O13" s="25"/>
      <c r="P13" s="228"/>
      <c r="Q13" s="25"/>
      <c r="R13" s="228"/>
      <c r="S13" s="25"/>
      <c r="T13" s="228"/>
      <c r="U13" s="25"/>
    </row>
    <row r="14" spans="1:21" s="7" customFormat="1" x14ac:dyDescent="0.4">
      <c r="A14" s="54"/>
      <c r="B14" s="48" t="s">
        <v>486</v>
      </c>
      <c r="C14" s="230"/>
      <c r="D14" s="8">
        <v>1093.1199999999999</v>
      </c>
      <c r="E14" s="230"/>
      <c r="F14" s="8" t="s">
        <v>664</v>
      </c>
      <c r="G14" s="25"/>
      <c r="H14" s="8" t="s">
        <v>667</v>
      </c>
      <c r="I14" s="25"/>
      <c r="J14" s="404"/>
      <c r="K14" s="226"/>
      <c r="L14" s="227"/>
      <c r="M14" s="25"/>
      <c r="N14" s="228"/>
      <c r="O14" s="25"/>
      <c r="P14" s="228"/>
      <c r="Q14" s="25"/>
      <c r="R14" s="228"/>
      <c r="S14" s="25"/>
      <c r="T14" s="228"/>
      <c r="U14" s="25"/>
    </row>
    <row r="15" spans="1:21" s="7" customFormat="1" x14ac:dyDescent="0.4">
      <c r="A15" s="54"/>
      <c r="B15" s="48" t="s">
        <v>487</v>
      </c>
      <c r="C15" s="230"/>
      <c r="D15" s="8">
        <v>4162</v>
      </c>
      <c r="E15" s="230"/>
      <c r="F15" s="8"/>
      <c r="G15" s="25"/>
      <c r="H15" s="8"/>
      <c r="I15" s="25"/>
      <c r="J15" s="404"/>
      <c r="K15" s="226"/>
      <c r="L15" s="227"/>
      <c r="M15" s="25"/>
      <c r="N15" s="228"/>
      <c r="O15" s="25"/>
      <c r="P15" s="228"/>
      <c r="Q15" s="25"/>
      <c r="R15" s="228"/>
      <c r="S15" s="25"/>
      <c r="T15" s="228"/>
      <c r="U15" s="25"/>
    </row>
    <row r="16" spans="1:21" s="7" customFormat="1" x14ac:dyDescent="0.4">
      <c r="A16" s="54"/>
      <c r="B16" s="48" t="s">
        <v>488</v>
      </c>
      <c r="C16" s="230"/>
      <c r="D16" s="8">
        <v>308</v>
      </c>
      <c r="E16" s="230"/>
      <c r="F16" s="8"/>
      <c r="G16" s="25"/>
      <c r="H16" s="8"/>
      <c r="I16" s="25"/>
      <c r="J16" s="404"/>
      <c r="K16" s="226"/>
      <c r="L16" s="227"/>
      <c r="M16" s="25"/>
      <c r="N16" s="228"/>
      <c r="O16" s="25"/>
      <c r="P16" s="228"/>
      <c r="Q16" s="25"/>
      <c r="R16" s="228"/>
      <c r="S16" s="25"/>
      <c r="T16" s="228"/>
      <c r="U16" s="25"/>
    </row>
    <row r="17" spans="1:21" s="7" customFormat="1" x14ac:dyDescent="0.4">
      <c r="A17" s="54"/>
      <c r="B17" s="48" t="s">
        <v>489</v>
      </c>
      <c r="C17" s="230"/>
      <c r="D17" s="8">
        <f>+D16+D15</f>
        <v>4470</v>
      </c>
      <c r="E17" s="230"/>
      <c r="F17" s="8"/>
      <c r="G17" s="25"/>
      <c r="H17" s="8"/>
      <c r="I17" s="25"/>
      <c r="J17" s="404"/>
      <c r="K17" s="226"/>
      <c r="L17" s="227"/>
      <c r="M17" s="25"/>
      <c r="N17" s="228"/>
      <c r="O17" s="25"/>
      <c r="P17" s="228"/>
      <c r="Q17" s="25"/>
      <c r="R17" s="228"/>
      <c r="S17" s="25"/>
      <c r="T17" s="228"/>
      <c r="U17" s="25"/>
    </row>
    <row r="18" spans="1:21" s="7" customFormat="1" x14ac:dyDescent="0.4">
      <c r="A18" s="54"/>
      <c r="B18" s="48" t="s">
        <v>490</v>
      </c>
      <c r="C18" s="230"/>
      <c r="D18" s="8" t="s">
        <v>677</v>
      </c>
      <c r="E18" s="230"/>
      <c r="F18" s="8"/>
      <c r="G18" s="25"/>
      <c r="H18" s="8"/>
      <c r="I18" s="25"/>
      <c r="J18" s="404"/>
      <c r="K18" s="226"/>
      <c r="L18" s="227"/>
      <c r="M18" s="25"/>
      <c r="N18" s="228"/>
      <c r="O18" s="25"/>
      <c r="P18" s="228"/>
      <c r="Q18" s="25"/>
      <c r="R18" s="228"/>
      <c r="S18" s="25"/>
      <c r="T18" s="228"/>
      <c r="U18" s="25"/>
    </row>
    <row r="19" spans="1:21" s="7" customFormat="1" x14ac:dyDescent="0.4">
      <c r="A19" s="54"/>
      <c r="B19" s="48" t="s">
        <v>491</v>
      </c>
      <c r="C19" s="230"/>
      <c r="D19" s="8" t="s">
        <v>564</v>
      </c>
      <c r="E19" s="230"/>
      <c r="F19" s="8"/>
      <c r="G19" s="25"/>
      <c r="H19" s="8"/>
      <c r="I19" s="25"/>
      <c r="J19" s="404"/>
      <c r="K19" s="226"/>
      <c r="L19" s="227"/>
      <c r="M19" s="25"/>
      <c r="N19" s="228"/>
      <c r="O19" s="25"/>
      <c r="P19" s="228"/>
      <c r="Q19" s="25"/>
      <c r="R19" s="228"/>
      <c r="S19" s="25"/>
      <c r="T19" s="228"/>
      <c r="U19" s="25"/>
    </row>
    <row r="20" spans="1:21" s="7" customFormat="1" x14ac:dyDescent="0.4">
      <c r="A20" s="54"/>
      <c r="B20" s="48" t="s">
        <v>492</v>
      </c>
      <c r="C20" s="230"/>
      <c r="D20" s="8" t="s">
        <v>564</v>
      </c>
      <c r="E20" s="230"/>
      <c r="F20" s="8"/>
      <c r="G20" s="25"/>
      <c r="H20" s="8"/>
      <c r="I20" s="25"/>
      <c r="J20" s="404"/>
      <c r="K20" s="226"/>
      <c r="L20" s="227"/>
      <c r="M20" s="25"/>
      <c r="N20" s="228"/>
      <c r="O20" s="25"/>
      <c r="P20" s="228"/>
      <c r="Q20" s="25"/>
      <c r="R20" s="228"/>
      <c r="S20" s="25"/>
      <c r="T20" s="228"/>
      <c r="U20" s="25"/>
    </row>
    <row r="21" spans="1:21" s="7" customFormat="1" ht="30" x14ac:dyDescent="0.4">
      <c r="A21" s="54"/>
      <c r="B21" s="51" t="s">
        <v>493</v>
      </c>
      <c r="C21" s="230"/>
      <c r="D21" s="8" t="s">
        <v>527</v>
      </c>
      <c r="E21" s="230"/>
      <c r="F21" s="8" t="s">
        <v>528</v>
      </c>
      <c r="G21" s="23"/>
      <c r="H21" s="8" t="s">
        <v>548</v>
      </c>
      <c r="I21" s="23"/>
      <c r="J21" s="405"/>
      <c r="K21" s="226"/>
      <c r="L21" s="227"/>
      <c r="M21" s="23"/>
      <c r="N21" s="228"/>
      <c r="O21" s="23"/>
      <c r="P21" s="228"/>
      <c r="Q21" s="23"/>
      <c r="R21" s="228"/>
      <c r="S21" s="23"/>
      <c r="T21" s="228"/>
      <c r="U21" s="23"/>
    </row>
    <row r="22" spans="1:21" s="9" customFormat="1" ht="15.5" x14ac:dyDescent="0.35">
      <c r="A22" s="70"/>
    </row>
  </sheetData>
  <mergeCells count="1">
    <mergeCell ref="J7:J21"/>
  </mergeCells>
  <hyperlinks>
    <hyperlink ref="B8" r:id="rId1" display="Produit intérieur brut – SNC 2008 C. Exploitation minière et de carrières, y compris le pétrole et le gaz" xr:uid="{00000000-0004-0000-1C00-000000000000}"/>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23"/>
  <sheetViews>
    <sheetView zoomScale="70" zoomScaleNormal="70" workbookViewId="0">
      <selection activeCell="A3" sqref="A3"/>
    </sheetView>
  </sheetViews>
  <sheetFormatPr baseColWidth="10" defaultColWidth="10.5" defaultRowHeight="15.5" x14ac:dyDescent="0.35"/>
  <cols>
    <col min="1" max="1" width="14" style="29" customWidth="1"/>
    <col min="2" max="2" width="48" customWidth="1"/>
    <col min="3" max="3" width="3" customWidth="1"/>
    <col min="4" max="4" width="28.4140625" customWidth="1"/>
    <col min="5" max="5" width="3" customWidth="1"/>
    <col min="6" max="6" width="35.9140625" customWidth="1"/>
    <col min="7" max="7" width="3" customWidth="1"/>
    <col min="8" max="8" width="35.9140625" customWidth="1"/>
    <col min="9" max="9" width="3" customWidth="1"/>
    <col min="10" max="10" width="39" customWidth="1"/>
    <col min="11" max="11" width="3"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9" t="s">
        <v>93</v>
      </c>
    </row>
    <row r="2" spans="1:21" ht="21.75" customHeight="1" x14ac:dyDescent="0.5">
      <c r="A2" s="219"/>
    </row>
    <row r="3" spans="1:21" s="24" customFormat="1" ht="90" x14ac:dyDescent="0.35">
      <c r="A3" s="206" t="s">
        <v>94</v>
      </c>
      <c r="B3" s="41" t="s">
        <v>95</v>
      </c>
      <c r="D3" s="8" t="s">
        <v>670</v>
      </c>
      <c r="F3" s="42"/>
      <c r="H3" s="42"/>
      <c r="J3" s="227"/>
      <c r="L3" s="227"/>
      <c r="N3" s="228"/>
      <c r="P3" s="228"/>
      <c r="R3" s="228"/>
      <c r="T3" s="228"/>
    </row>
    <row r="4" spans="1:21" s="222" customFormat="1" ht="15" x14ac:dyDescent="0.35">
      <c r="A4" s="220"/>
      <c r="B4" s="221"/>
      <c r="D4" s="223"/>
      <c r="F4" s="224"/>
      <c r="H4" s="224"/>
      <c r="J4" s="302"/>
      <c r="N4" s="302"/>
      <c r="P4" s="302"/>
      <c r="R4" s="302"/>
      <c r="T4" s="302"/>
    </row>
    <row r="5" spans="1:21" s="275" customFormat="1" ht="96" x14ac:dyDescent="0.35">
      <c r="A5" s="273"/>
      <c r="B5" s="274"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4" customFormat="1" ht="15" x14ac:dyDescent="0.35">
      <c r="A6" s="206"/>
      <c r="B6" s="41"/>
      <c r="D6" s="71"/>
      <c r="F6" s="71"/>
      <c r="H6" s="71"/>
      <c r="J6" s="230"/>
      <c r="N6" s="230"/>
      <c r="P6" s="230"/>
      <c r="R6" s="230"/>
      <c r="T6" s="230"/>
    </row>
    <row r="7" spans="1:21" s="7" customFormat="1" ht="15" x14ac:dyDescent="0.35">
      <c r="A7" s="401" t="s">
        <v>105</v>
      </c>
      <c r="B7" s="48" t="s">
        <v>106</v>
      </c>
      <c r="C7" s="230"/>
      <c r="D7" s="19"/>
      <c r="E7" s="230"/>
      <c r="F7" s="19"/>
      <c r="G7" s="230"/>
      <c r="H7" s="19"/>
      <c r="I7" s="230"/>
      <c r="J7" s="230"/>
      <c r="K7" s="231"/>
      <c r="L7" s="231"/>
      <c r="M7" s="231"/>
      <c r="N7" s="231"/>
      <c r="O7" s="231"/>
      <c r="P7" s="231"/>
      <c r="Q7" s="231"/>
      <c r="R7" s="231"/>
      <c r="S7" s="231"/>
      <c r="T7" s="231"/>
      <c r="U7" s="231"/>
    </row>
    <row r="8" spans="1:21" s="7" customFormat="1" ht="19" x14ac:dyDescent="0.35">
      <c r="A8" s="402"/>
      <c r="B8" s="49" t="s">
        <v>107</v>
      </c>
      <c r="C8" s="230"/>
      <c r="D8" s="8" t="s">
        <v>527</v>
      </c>
      <c r="E8" s="230"/>
      <c r="F8" s="78" t="s">
        <v>528</v>
      </c>
      <c r="G8" s="303"/>
      <c r="H8" s="78" t="s">
        <v>529</v>
      </c>
      <c r="I8" s="230"/>
      <c r="J8" s="403"/>
      <c r="K8" s="23"/>
      <c r="L8" s="227"/>
      <c r="M8" s="23"/>
      <c r="N8" s="228"/>
      <c r="O8" s="23"/>
      <c r="P8" s="228"/>
      <c r="Q8" s="23"/>
      <c r="R8" s="228"/>
      <c r="S8" s="23"/>
      <c r="T8" s="228"/>
      <c r="U8" s="23"/>
    </row>
    <row r="9" spans="1:21" s="7" customFormat="1" ht="15" x14ac:dyDescent="0.35">
      <c r="A9" s="402"/>
      <c r="B9" s="49" t="s">
        <v>109</v>
      </c>
      <c r="C9" s="230"/>
      <c r="D9" s="8" t="s">
        <v>527</v>
      </c>
      <c r="E9" s="230"/>
      <c r="F9" s="78" t="s">
        <v>528</v>
      </c>
      <c r="G9" s="230"/>
      <c r="H9" s="78" t="s">
        <v>530</v>
      </c>
      <c r="I9" s="230"/>
      <c r="J9" s="404"/>
      <c r="K9" s="24"/>
      <c r="L9" s="227"/>
      <c r="M9" s="24"/>
      <c r="N9" s="228"/>
      <c r="O9" s="24"/>
      <c r="P9" s="228"/>
      <c r="Q9" s="24"/>
      <c r="R9" s="228"/>
      <c r="S9" s="24"/>
      <c r="T9" s="228"/>
      <c r="U9" s="24"/>
    </row>
    <row r="10" spans="1:21" s="7" customFormat="1" ht="19" x14ac:dyDescent="0.35">
      <c r="A10" s="402"/>
      <c r="B10" s="49" t="s">
        <v>110</v>
      </c>
      <c r="C10" s="230"/>
      <c r="D10" s="8" t="s">
        <v>527</v>
      </c>
      <c r="E10" s="230"/>
      <c r="F10" s="78" t="s">
        <v>528</v>
      </c>
      <c r="G10" s="230"/>
      <c r="H10" s="78" t="s">
        <v>529</v>
      </c>
      <c r="I10" s="230"/>
      <c r="J10" s="404"/>
      <c r="K10" s="23"/>
      <c r="L10" s="227"/>
      <c r="M10" s="23"/>
      <c r="N10" s="228"/>
      <c r="O10" s="23"/>
      <c r="P10" s="228"/>
      <c r="Q10" s="23"/>
      <c r="R10" s="228"/>
      <c r="S10" s="23"/>
      <c r="T10" s="228"/>
      <c r="U10" s="23"/>
    </row>
    <row r="11" spans="1:21" s="7" customFormat="1" ht="15" x14ac:dyDescent="0.35">
      <c r="A11" s="402"/>
      <c r="B11" s="49" t="s">
        <v>111</v>
      </c>
      <c r="C11" s="230"/>
      <c r="D11" s="8" t="s">
        <v>527</v>
      </c>
      <c r="E11" s="230"/>
      <c r="F11" s="78" t="s">
        <v>528</v>
      </c>
      <c r="G11" s="230"/>
      <c r="H11" s="78" t="s">
        <v>529</v>
      </c>
      <c r="I11" s="230"/>
      <c r="J11" s="404"/>
      <c r="K11" s="231"/>
      <c r="L11" s="227"/>
      <c r="M11" s="231"/>
      <c r="N11" s="228"/>
      <c r="O11" s="231"/>
      <c r="P11" s="228"/>
      <c r="Q11" s="231"/>
      <c r="R11" s="228"/>
      <c r="S11" s="231"/>
      <c r="T11" s="228"/>
      <c r="U11" s="231"/>
    </row>
    <row r="12" spans="1:21" s="25" customFormat="1" x14ac:dyDescent="0.35">
      <c r="A12" s="402"/>
      <c r="B12" s="49" t="s">
        <v>112</v>
      </c>
      <c r="D12" s="8" t="s">
        <v>527</v>
      </c>
      <c r="E12" s="230"/>
      <c r="F12" s="78" t="s">
        <v>528</v>
      </c>
      <c r="H12" s="78" t="s">
        <v>529</v>
      </c>
      <c r="I12" s="230"/>
      <c r="J12" s="404"/>
      <c r="K12" s="231"/>
      <c r="L12" s="227"/>
      <c r="M12" s="231"/>
      <c r="N12" s="228"/>
      <c r="O12" s="231"/>
      <c r="P12" s="228"/>
      <c r="Q12" s="231"/>
      <c r="R12" s="228"/>
      <c r="S12" s="231"/>
      <c r="T12" s="228"/>
      <c r="U12" s="231"/>
    </row>
    <row r="13" spans="1:21" s="25" customFormat="1" x14ac:dyDescent="0.35">
      <c r="A13" s="402"/>
      <c r="B13" s="49" t="s">
        <v>113</v>
      </c>
      <c r="D13" s="8" t="s">
        <v>527</v>
      </c>
      <c r="E13" s="230"/>
      <c r="F13" s="78" t="s">
        <v>528</v>
      </c>
      <c r="H13" s="78" t="s">
        <v>530</v>
      </c>
      <c r="I13" s="230"/>
      <c r="J13" s="405"/>
      <c r="K13" s="231"/>
      <c r="L13" s="227"/>
      <c r="M13" s="231"/>
      <c r="N13" s="228"/>
      <c r="O13" s="231"/>
      <c r="P13" s="228"/>
      <c r="Q13" s="231"/>
      <c r="R13" s="228"/>
      <c r="S13" s="231"/>
      <c r="T13" s="228"/>
      <c r="U13" s="231"/>
    </row>
    <row r="14" spans="1:21" s="25" customFormat="1" ht="15.9" customHeight="1" x14ac:dyDescent="0.35">
      <c r="A14" s="69"/>
      <c r="B14" s="49"/>
      <c r="N14" s="230"/>
      <c r="P14" s="230"/>
      <c r="R14" s="230"/>
      <c r="T14" s="230"/>
    </row>
    <row r="15" spans="1:21" s="25" customFormat="1" x14ac:dyDescent="0.35">
      <c r="A15" s="401" t="s">
        <v>114</v>
      </c>
      <c r="B15" s="48" t="s">
        <v>106</v>
      </c>
      <c r="C15" s="230"/>
      <c r="D15" s="19"/>
      <c r="E15" s="230"/>
      <c r="F15" s="19"/>
      <c r="G15" s="230"/>
      <c r="H15" s="19"/>
      <c r="I15" s="230"/>
      <c r="J15" s="230"/>
      <c r="N15" s="230"/>
      <c r="P15" s="230"/>
      <c r="R15" s="230"/>
      <c r="T15" s="230"/>
    </row>
    <row r="16" spans="1:21" s="25" customFormat="1" x14ac:dyDescent="0.35">
      <c r="A16" s="402"/>
      <c r="B16" s="49" t="s">
        <v>107</v>
      </c>
      <c r="C16" s="230"/>
      <c r="D16" s="8" t="s">
        <v>527</v>
      </c>
      <c r="E16" s="230"/>
      <c r="F16" s="78" t="s">
        <v>528</v>
      </c>
      <c r="G16" s="230"/>
      <c r="H16" s="78" t="s">
        <v>531</v>
      </c>
      <c r="I16" s="230"/>
      <c r="J16" s="403"/>
      <c r="L16" s="227"/>
      <c r="N16" s="228"/>
      <c r="P16" s="228"/>
      <c r="R16" s="228"/>
      <c r="T16" s="228"/>
    </row>
    <row r="17" spans="1:20" s="25" customFormat="1" x14ac:dyDescent="0.35">
      <c r="A17" s="402"/>
      <c r="B17" s="49" t="s">
        <v>109</v>
      </c>
      <c r="C17" s="230"/>
      <c r="D17" s="8" t="s">
        <v>527</v>
      </c>
      <c r="E17" s="230"/>
      <c r="F17" s="78" t="s">
        <v>528</v>
      </c>
      <c r="G17" s="230"/>
      <c r="H17" s="78" t="s">
        <v>532</v>
      </c>
      <c r="I17" s="230"/>
      <c r="J17" s="404"/>
      <c r="L17" s="227"/>
      <c r="N17" s="228"/>
      <c r="P17" s="228"/>
      <c r="R17" s="228"/>
      <c r="T17" s="228"/>
    </row>
    <row r="18" spans="1:20" s="25" customFormat="1" x14ac:dyDescent="0.35">
      <c r="A18" s="402"/>
      <c r="B18" s="49" t="s">
        <v>110</v>
      </c>
      <c r="C18" s="230"/>
      <c r="D18" s="8" t="s">
        <v>527</v>
      </c>
      <c r="E18" s="230"/>
      <c r="F18" s="78" t="s">
        <v>528</v>
      </c>
      <c r="G18" s="230"/>
      <c r="H18" s="78" t="s">
        <v>531</v>
      </c>
      <c r="I18" s="230"/>
      <c r="J18" s="404"/>
      <c r="L18" s="227"/>
      <c r="N18" s="228"/>
      <c r="P18" s="228"/>
      <c r="R18" s="228"/>
      <c r="T18" s="228"/>
    </row>
    <row r="19" spans="1:20" s="25" customFormat="1" x14ac:dyDescent="0.35">
      <c r="A19" s="402"/>
      <c r="B19" s="49" t="s">
        <v>111</v>
      </c>
      <c r="C19" s="230"/>
      <c r="D19" s="8" t="s">
        <v>527</v>
      </c>
      <c r="E19" s="230"/>
      <c r="F19" s="78" t="s">
        <v>528</v>
      </c>
      <c r="G19" s="230"/>
      <c r="H19" s="78" t="s">
        <v>531</v>
      </c>
      <c r="I19" s="230"/>
      <c r="J19" s="404"/>
      <c r="L19" s="227"/>
      <c r="N19" s="228"/>
      <c r="P19" s="228"/>
      <c r="R19" s="228"/>
      <c r="T19" s="228"/>
    </row>
    <row r="20" spans="1:20" s="25" customFormat="1" x14ac:dyDescent="0.35">
      <c r="A20" s="402"/>
      <c r="B20" s="49" t="s">
        <v>112</v>
      </c>
      <c r="D20" s="8" t="s">
        <v>527</v>
      </c>
      <c r="E20" s="230"/>
      <c r="F20" s="78" t="s">
        <v>528</v>
      </c>
      <c r="H20" s="78" t="s">
        <v>531</v>
      </c>
      <c r="I20" s="230"/>
      <c r="J20" s="404"/>
      <c r="L20" s="227"/>
      <c r="N20" s="228"/>
      <c r="P20" s="228"/>
      <c r="R20" s="228"/>
      <c r="T20" s="228"/>
    </row>
    <row r="21" spans="1:20" s="25" customFormat="1" x14ac:dyDescent="0.35">
      <c r="A21" s="402"/>
      <c r="B21" s="49" t="s">
        <v>113</v>
      </c>
      <c r="D21" s="8" t="s">
        <v>527</v>
      </c>
      <c r="E21" s="230"/>
      <c r="F21" s="78" t="s">
        <v>528</v>
      </c>
      <c r="H21" s="78" t="s">
        <v>532</v>
      </c>
      <c r="I21" s="230"/>
      <c r="J21" s="405"/>
      <c r="L21" s="227"/>
      <c r="N21" s="228"/>
      <c r="P21" s="228"/>
      <c r="R21" s="228"/>
      <c r="T21" s="228"/>
    </row>
    <row r="22" spans="1:20" s="25" customFormat="1" x14ac:dyDescent="0.35">
      <c r="A22" s="69"/>
    </row>
    <row r="23" spans="1:20" s="9" customFormat="1" x14ac:dyDescent="0.35">
      <c r="A23" s="70"/>
    </row>
  </sheetData>
  <mergeCells count="4">
    <mergeCell ref="A7:A13"/>
    <mergeCell ref="A15:A21"/>
    <mergeCell ref="J8:J13"/>
    <mergeCell ref="J16:J21"/>
  </mergeCells>
  <pageMargins left="0.23622047244094491" right="0.23622047244094491" top="0.74803149606299213" bottom="0.74803149606299213" header="0.31496062992125984" footer="0.31496062992125984"/>
  <pageSetup paperSize="8" scale="8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U14"/>
  <sheetViews>
    <sheetView zoomScale="70" zoomScaleNormal="70" workbookViewId="0">
      <selection activeCell="D4" sqref="D4"/>
    </sheetView>
  </sheetViews>
  <sheetFormatPr baseColWidth="10" defaultColWidth="10.5" defaultRowHeight="16" x14ac:dyDescent="0.4"/>
  <cols>
    <col min="1" max="1" width="14.4140625" customWidth="1"/>
    <col min="2" max="2" width="42.4140625" customWidth="1"/>
    <col min="3" max="3" width="3" customWidth="1"/>
    <col min="4" max="4" width="24" customWidth="1"/>
    <col min="5" max="5" width="3" customWidth="1"/>
    <col min="6" max="6" width="22.4140625" customWidth="1"/>
    <col min="7" max="7" width="3" customWidth="1"/>
    <col min="8" max="8" width="22.4140625" customWidth="1"/>
    <col min="9" max="9" width="3" customWidth="1"/>
    <col min="10" max="10" width="39.5" customWidth="1"/>
    <col min="11" max="11" width="3" style="226"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8" t="s">
        <v>494</v>
      </c>
    </row>
    <row r="3" spans="1:21" s="24" customFormat="1" ht="135" x14ac:dyDescent="0.35">
      <c r="A3" s="206" t="s">
        <v>495</v>
      </c>
      <c r="B3" s="41" t="s">
        <v>496</v>
      </c>
      <c r="D3" s="8" t="s">
        <v>669</v>
      </c>
      <c r="F3" s="42"/>
      <c r="H3" s="42"/>
      <c r="J3" s="227"/>
      <c r="L3" s="227"/>
      <c r="N3" s="228"/>
      <c r="P3" s="228"/>
      <c r="R3" s="228"/>
      <c r="T3" s="228"/>
    </row>
    <row r="4" spans="1:21" s="23" customFormat="1" ht="19" x14ac:dyDescent="0.35">
      <c r="A4" s="40"/>
      <c r="B4" s="32"/>
      <c r="D4" s="32"/>
      <c r="F4" s="32"/>
      <c r="H4" s="32"/>
      <c r="J4" s="33"/>
      <c r="L4" s="222"/>
      <c r="N4" s="33"/>
    </row>
    <row r="5" spans="1:21" s="37" customFormat="1" ht="133" x14ac:dyDescent="0.35">
      <c r="A5" s="35"/>
      <c r="B5" s="36" t="s">
        <v>96</v>
      </c>
      <c r="D5" s="72" t="s">
        <v>97</v>
      </c>
      <c r="E5" s="30"/>
      <c r="F5" s="72" t="s">
        <v>98</v>
      </c>
      <c r="G5" s="30"/>
      <c r="H5" s="72" t="s">
        <v>99</v>
      </c>
      <c r="J5" s="31" t="s">
        <v>100</v>
      </c>
      <c r="K5" s="277"/>
      <c r="L5" s="31" t="s">
        <v>506</v>
      </c>
      <c r="M5" s="30"/>
      <c r="N5" s="31" t="s">
        <v>101</v>
      </c>
      <c r="O5" s="30"/>
      <c r="P5" s="31" t="s">
        <v>102</v>
      </c>
      <c r="Q5" s="30"/>
      <c r="R5" s="31" t="s">
        <v>103</v>
      </c>
      <c r="S5" s="30"/>
      <c r="T5" s="31" t="s">
        <v>104</v>
      </c>
      <c r="U5" s="30"/>
    </row>
    <row r="6" spans="1:21" s="23" customFormat="1" ht="19" x14ac:dyDescent="0.35">
      <c r="A6" s="40"/>
      <c r="B6" s="32"/>
      <c r="D6" s="32"/>
      <c r="F6" s="32"/>
      <c r="H6" s="32"/>
      <c r="J6" s="33"/>
      <c r="L6" s="24"/>
      <c r="N6" s="33"/>
      <c r="P6" s="33"/>
      <c r="R6" s="33"/>
      <c r="T6" s="33"/>
    </row>
    <row r="7" spans="1:21" s="24" customFormat="1" ht="30" x14ac:dyDescent="0.35">
      <c r="A7" s="206" t="s">
        <v>118</v>
      </c>
      <c r="B7" s="41" t="s">
        <v>497</v>
      </c>
      <c r="D7" s="8" t="s">
        <v>599</v>
      </c>
      <c r="F7" s="42"/>
      <c r="H7" s="42"/>
      <c r="J7" s="227"/>
      <c r="K7" s="231"/>
      <c r="L7" s="227"/>
      <c r="N7" s="228"/>
      <c r="O7" s="23"/>
      <c r="P7" s="228"/>
      <c r="Q7" s="23"/>
      <c r="R7" s="228"/>
      <c r="S7" s="23"/>
      <c r="T7" s="228"/>
    </row>
    <row r="8" spans="1:21" s="23" customFormat="1" ht="19" x14ac:dyDescent="0.35">
      <c r="A8" s="40"/>
      <c r="B8" s="32"/>
      <c r="D8" s="32"/>
      <c r="F8" s="32"/>
      <c r="H8" s="32"/>
      <c r="J8" s="33"/>
      <c r="N8" s="33"/>
      <c r="P8" s="33"/>
      <c r="R8" s="33"/>
      <c r="T8" s="33"/>
    </row>
    <row r="9" spans="1:21" s="7" customFormat="1" ht="19" x14ac:dyDescent="0.35">
      <c r="A9" s="229"/>
      <c r="B9" s="48" t="s">
        <v>106</v>
      </c>
      <c r="C9" s="230"/>
      <c r="D9" s="19"/>
      <c r="E9" s="230"/>
      <c r="F9" s="19"/>
      <c r="G9" s="23"/>
      <c r="H9" s="19"/>
      <c r="I9" s="23"/>
      <c r="J9" s="230"/>
      <c r="K9" s="56"/>
      <c r="L9" s="56"/>
      <c r="M9" s="23"/>
      <c r="N9" s="230"/>
      <c r="O9" s="23"/>
      <c r="P9" s="230"/>
      <c r="Q9" s="23"/>
      <c r="R9" s="230"/>
      <c r="S9" s="23"/>
      <c r="T9" s="230"/>
      <c r="U9" s="23"/>
    </row>
    <row r="10" spans="1:21" s="7" customFormat="1" ht="45" x14ac:dyDescent="0.35">
      <c r="A10" s="229"/>
      <c r="B10" s="16" t="s">
        <v>498</v>
      </c>
      <c r="C10" s="230"/>
      <c r="D10" s="8"/>
      <c r="E10" s="230"/>
      <c r="F10" s="8" t="str">
        <f>IF(D10=[2]Lists!$K$4,"&lt; Input URL to data source &gt;",IF(D10=[2]Lists!$K$5,"&lt; Reference section in EITI Report or URL &gt;",IF(D10=[2]Lists!$K$6,"&lt; Reference evidence of non-applicability &gt;","")))</f>
        <v/>
      </c>
      <c r="G10" s="24"/>
      <c r="H10" s="8" t="str">
        <f>IF(F10=[2]Lists!$K$4,"&lt; Input URL to data source &gt;",IF(F10=[2]Lists!$K$5,"&lt; Reference section in EITI Report or URL &gt;",IF(F10=[2]Lists!$K$6,"&lt; Reference evidence of non-applicability &gt;","")))</f>
        <v/>
      </c>
      <c r="I10" s="24"/>
      <c r="J10" s="475"/>
      <c r="K10" s="2"/>
      <c r="L10" s="227"/>
      <c r="M10" s="326"/>
      <c r="N10" s="228"/>
      <c r="O10" s="24"/>
      <c r="P10" s="228"/>
      <c r="Q10" s="24"/>
      <c r="R10" s="228"/>
      <c r="S10" s="24"/>
      <c r="T10" s="228"/>
      <c r="U10" s="24"/>
    </row>
    <row r="11" spans="1:21" s="7" customFormat="1" ht="75" x14ac:dyDescent="0.35">
      <c r="A11" s="229"/>
      <c r="B11" s="16" t="s">
        <v>499</v>
      </c>
      <c r="C11" s="230"/>
      <c r="D11" s="8"/>
      <c r="E11" s="230"/>
      <c r="F11" s="8" t="str">
        <f>IF(D11=[2]Lists!$K$4,"&lt; Input URL to data source &gt;",IF(D11=[2]Lists!$K$5,"&lt; Reference section in EITI Report or URL &gt;",IF(D11=[2]Lists!$K$6,"&lt; Reference evidence of non-applicability &gt;","")))</f>
        <v/>
      </c>
      <c r="G11" s="23"/>
      <c r="H11" s="8" t="str">
        <f>IF(F11=[2]Lists!$K$4,"&lt; Input URL to data source &gt;",IF(F11=[2]Lists!$K$5,"&lt; Reference section in EITI Report or URL &gt;",IF(F11=[2]Lists!$K$6,"&lt; Reference evidence of non-applicability &gt;","")))</f>
        <v/>
      </c>
      <c r="I11" s="23"/>
      <c r="J11" s="404"/>
      <c r="K11" s="324"/>
      <c r="L11" s="227"/>
      <c r="M11" s="327"/>
      <c r="N11" s="228"/>
      <c r="O11" s="23"/>
      <c r="P11" s="228"/>
      <c r="Q11" s="23"/>
      <c r="R11" s="228"/>
      <c r="S11" s="23"/>
      <c r="T11" s="228"/>
      <c r="U11" s="23"/>
    </row>
    <row r="12" spans="1:21" s="7" customFormat="1" ht="45" x14ac:dyDescent="0.35">
      <c r="A12" s="229"/>
      <c r="B12" s="16" t="s">
        <v>500</v>
      </c>
      <c r="C12" s="230"/>
      <c r="D12" s="8"/>
      <c r="E12" s="230"/>
      <c r="F12" s="8" t="str">
        <f>IF(D12=[2]Lists!$K$4,"&lt; Input URL to data source &gt;",IF(D12=[2]Lists!$K$5,"&lt; Reference section in EITI Report or URL &gt;",IF(D12=[2]Lists!$K$6,"&lt; Reference evidence of non-applicability &gt;","")))</f>
        <v/>
      </c>
      <c r="G12" s="24"/>
      <c r="H12" s="8" t="str">
        <f>IF(F12=[2]Lists!$K$4,"&lt; Input URL to data source &gt;",IF(F12=[2]Lists!$K$5,"&lt; Reference section in EITI Report or URL &gt;",IF(F12=[2]Lists!$K$6,"&lt; Reference evidence of non-applicability &gt;","")))</f>
        <v/>
      </c>
      <c r="I12" s="24"/>
      <c r="J12" s="405"/>
      <c r="K12" s="325"/>
      <c r="L12" s="227"/>
      <c r="M12" s="326"/>
      <c r="N12" s="228"/>
      <c r="O12" s="24"/>
      <c r="P12" s="228"/>
      <c r="Q12" s="24"/>
      <c r="R12" s="228"/>
      <c r="S12" s="24"/>
      <c r="T12" s="228"/>
      <c r="U12" s="24"/>
    </row>
    <row r="13" spans="1:21" s="9" customFormat="1" ht="15.5" x14ac:dyDescent="0.35">
      <c r="A13" s="45"/>
    </row>
    <row r="14" spans="1:21" x14ac:dyDescent="0.4">
      <c r="L14" s="243"/>
    </row>
  </sheetData>
  <mergeCells count="1">
    <mergeCell ref="J10:J12"/>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33"/>
  <sheetViews>
    <sheetView zoomScale="98" zoomScaleNormal="98" workbookViewId="0">
      <selection activeCell="D8" sqref="D8"/>
    </sheetView>
  </sheetViews>
  <sheetFormatPr baseColWidth="10" defaultColWidth="10.5" defaultRowHeight="15.5" x14ac:dyDescent="0.35"/>
  <cols>
    <col min="1" max="1" width="13" style="29" customWidth="1"/>
    <col min="2" max="2" width="69" style="12" customWidth="1"/>
    <col min="3" max="3" width="3.5" customWidth="1"/>
    <col min="4" max="4" width="29" customWidth="1"/>
    <col min="5" max="5" width="3.5" customWidth="1"/>
    <col min="6" max="6" width="20.5" customWidth="1"/>
    <col min="7" max="7" width="3.5" customWidth="1"/>
    <col min="8" max="8" width="20.5" customWidth="1"/>
    <col min="9" max="9" width="3.5" customWidth="1"/>
    <col min="10" max="10" width="44" customWidth="1"/>
    <col min="11" max="11" width="3"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9" t="s">
        <v>115</v>
      </c>
      <c r="B1" s="225"/>
    </row>
    <row r="3" spans="1:21" s="24" customFormat="1" ht="90" x14ac:dyDescent="0.35">
      <c r="A3" s="206" t="s">
        <v>116</v>
      </c>
      <c r="B3" s="41" t="s">
        <v>117</v>
      </c>
      <c r="D3" s="8" t="s">
        <v>670</v>
      </c>
      <c r="F3" s="42"/>
      <c r="H3" s="42"/>
      <c r="J3" s="227"/>
      <c r="L3" s="227"/>
      <c r="N3" s="228"/>
      <c r="P3" s="228"/>
      <c r="R3" s="228"/>
      <c r="T3" s="228"/>
    </row>
    <row r="4" spans="1:21" s="23" customFormat="1" ht="19" x14ac:dyDescent="0.35">
      <c r="A4" s="53"/>
      <c r="B4" s="32"/>
      <c r="D4" s="32"/>
      <c r="F4" s="32"/>
      <c r="H4" s="32"/>
      <c r="J4" s="33"/>
      <c r="L4" s="222"/>
      <c r="M4" s="222"/>
      <c r="N4" s="33"/>
      <c r="P4" s="33"/>
      <c r="R4" s="33"/>
      <c r="T4" s="33"/>
    </row>
    <row r="5" spans="1:21" s="277" customFormat="1" ht="80" x14ac:dyDescent="0.35">
      <c r="A5" s="279"/>
      <c r="B5" s="276" t="s">
        <v>96</v>
      </c>
      <c r="D5" s="276" t="s">
        <v>97</v>
      </c>
      <c r="F5" s="276" t="s">
        <v>98</v>
      </c>
      <c r="H5" s="276" t="s">
        <v>99</v>
      </c>
      <c r="I5" s="275"/>
      <c r="J5" s="278" t="s">
        <v>100</v>
      </c>
      <c r="L5" s="278" t="s">
        <v>506</v>
      </c>
      <c r="N5" s="278" t="s">
        <v>101</v>
      </c>
      <c r="P5" s="278" t="s">
        <v>102</v>
      </c>
      <c r="R5" s="278" t="s">
        <v>103</v>
      </c>
      <c r="T5" s="278" t="s">
        <v>104</v>
      </c>
    </row>
    <row r="6" spans="1:21" s="23" customFormat="1" ht="19" x14ac:dyDescent="0.35">
      <c r="A6" s="53"/>
      <c r="B6" s="32"/>
      <c r="D6" s="32"/>
      <c r="F6" s="32"/>
      <c r="H6" s="32"/>
      <c r="J6" s="33"/>
      <c r="L6" s="24"/>
      <c r="M6" s="24"/>
      <c r="N6" s="33"/>
      <c r="P6" s="33"/>
      <c r="R6" s="33"/>
      <c r="T6" s="33"/>
    </row>
    <row r="7" spans="1:21" s="24" customFormat="1" ht="30" x14ac:dyDescent="0.35">
      <c r="A7" s="206" t="s">
        <v>118</v>
      </c>
      <c r="B7" s="41" t="s">
        <v>119</v>
      </c>
      <c r="D7" s="8" t="s">
        <v>533</v>
      </c>
      <c r="F7" s="42"/>
      <c r="H7" s="42"/>
      <c r="J7" s="227"/>
      <c r="L7" s="227"/>
      <c r="M7" s="231"/>
      <c r="N7" s="228"/>
      <c r="P7" s="228"/>
    </row>
    <row r="8" spans="1:21" s="23" customFormat="1" ht="19" x14ac:dyDescent="0.35">
      <c r="A8" s="53"/>
      <c r="B8" s="32"/>
      <c r="D8" s="32"/>
      <c r="F8" s="32"/>
      <c r="H8" s="32"/>
      <c r="J8" s="33"/>
      <c r="N8" s="33"/>
      <c r="P8" s="33"/>
    </row>
    <row r="9" spans="1:21" s="13" customFormat="1" ht="19" x14ac:dyDescent="0.35">
      <c r="A9" s="406" t="s">
        <v>105</v>
      </c>
      <c r="B9" s="73" t="s">
        <v>106</v>
      </c>
      <c r="C9" s="231"/>
      <c r="D9" s="19"/>
      <c r="E9" s="231"/>
      <c r="F9" s="19"/>
      <c r="G9" s="231"/>
      <c r="H9" s="19"/>
      <c r="I9" s="231"/>
      <c r="J9" s="231"/>
      <c r="K9" s="231"/>
      <c r="L9" s="24"/>
      <c r="M9" s="24"/>
      <c r="N9" s="228"/>
      <c r="O9" s="23"/>
      <c r="P9" s="228"/>
      <c r="Q9" s="23"/>
      <c r="R9" s="228"/>
      <c r="S9" s="23"/>
      <c r="T9" s="228"/>
      <c r="U9" s="231"/>
    </row>
    <row r="10" spans="1:21" s="13" customFormat="1" ht="19" x14ac:dyDescent="0.35">
      <c r="A10" s="406"/>
      <c r="B10" s="74" t="s">
        <v>120</v>
      </c>
      <c r="C10" s="231"/>
      <c r="D10" s="8">
        <f>4+1</f>
        <v>5</v>
      </c>
      <c r="E10" s="231"/>
      <c r="F10" s="78" t="s">
        <v>528</v>
      </c>
      <c r="G10" s="231"/>
      <c r="H10" s="78" t="s">
        <v>536</v>
      </c>
      <c r="I10" s="231"/>
      <c r="J10" s="408"/>
      <c r="K10" s="23"/>
      <c r="L10" s="227"/>
      <c r="M10" s="23"/>
      <c r="N10" s="228"/>
      <c r="O10" s="23"/>
      <c r="P10" s="228"/>
      <c r="Q10" s="23"/>
      <c r="R10" s="228"/>
      <c r="S10" s="23"/>
      <c r="T10" s="228"/>
      <c r="U10" s="23"/>
    </row>
    <row r="11" spans="1:21" s="13" customFormat="1" ht="60" x14ac:dyDescent="0.35">
      <c r="A11" s="407"/>
      <c r="B11" s="73" t="s">
        <v>121</v>
      </c>
      <c r="C11" s="231"/>
      <c r="D11" s="8" t="s">
        <v>534</v>
      </c>
      <c r="E11" s="231"/>
      <c r="F11" s="78" t="s">
        <v>535</v>
      </c>
      <c r="G11" s="231"/>
      <c r="H11" s="78" t="s">
        <v>536</v>
      </c>
      <c r="I11" s="231"/>
      <c r="J11" s="409"/>
      <c r="K11" s="24"/>
      <c r="L11" s="227"/>
      <c r="M11" s="231"/>
      <c r="N11" s="228"/>
      <c r="O11" s="24"/>
      <c r="P11" s="228"/>
      <c r="Q11" s="24"/>
      <c r="R11" s="228"/>
      <c r="S11" s="24"/>
      <c r="T11" s="228"/>
      <c r="U11" s="24"/>
    </row>
    <row r="12" spans="1:21" s="13" customFormat="1" ht="60" x14ac:dyDescent="0.35">
      <c r="A12" s="407"/>
      <c r="B12" s="73" t="s">
        <v>122</v>
      </c>
      <c r="C12" s="231"/>
      <c r="D12" s="8" t="s">
        <v>534</v>
      </c>
      <c r="E12" s="231"/>
      <c r="F12" s="78" t="s">
        <v>535</v>
      </c>
      <c r="G12" s="231"/>
      <c r="H12" s="78" t="s">
        <v>536</v>
      </c>
      <c r="I12" s="231"/>
      <c r="J12" s="409"/>
      <c r="K12" s="23"/>
      <c r="L12" s="227"/>
      <c r="M12" s="231"/>
      <c r="N12" s="228"/>
      <c r="O12" s="23"/>
      <c r="P12" s="228"/>
      <c r="Q12" s="23"/>
      <c r="R12" s="228"/>
      <c r="S12" s="23"/>
      <c r="T12" s="228"/>
      <c r="U12" s="23"/>
    </row>
    <row r="13" spans="1:21" s="13" customFormat="1" ht="60" x14ac:dyDescent="0.35">
      <c r="A13" s="407"/>
      <c r="B13" s="75" t="s">
        <v>123</v>
      </c>
      <c r="C13" s="231"/>
      <c r="D13" s="8" t="s">
        <v>534</v>
      </c>
      <c r="E13" s="231"/>
      <c r="F13" s="78" t="s">
        <v>535</v>
      </c>
      <c r="G13" s="231"/>
      <c r="H13" s="78" t="s">
        <v>536</v>
      </c>
      <c r="I13" s="231"/>
      <c r="J13" s="409"/>
      <c r="K13" s="231"/>
      <c r="L13" s="227"/>
      <c r="M13" s="321"/>
      <c r="N13" s="228"/>
      <c r="O13" s="231"/>
      <c r="P13" s="228"/>
      <c r="Q13" s="231"/>
      <c r="R13" s="228"/>
      <c r="S13" s="231"/>
      <c r="T13" s="228"/>
      <c r="U13" s="231"/>
    </row>
    <row r="14" spans="1:21" s="13" customFormat="1" x14ac:dyDescent="0.35">
      <c r="A14" s="407"/>
      <c r="B14" s="304" t="s">
        <v>124</v>
      </c>
      <c r="C14" s="231"/>
      <c r="D14" s="8">
        <v>0</v>
      </c>
      <c r="E14" s="231"/>
      <c r="F14" s="78" t="s">
        <v>528</v>
      </c>
      <c r="G14" s="231"/>
      <c r="H14" s="78" t="s">
        <v>536</v>
      </c>
      <c r="I14" s="231"/>
      <c r="J14" s="409"/>
      <c r="K14" s="341"/>
      <c r="L14" s="227"/>
      <c r="M14"/>
      <c r="N14" s="343"/>
      <c r="O14" s="231"/>
      <c r="P14" s="228"/>
      <c r="Q14" s="231"/>
      <c r="R14" s="228"/>
      <c r="S14" s="231"/>
      <c r="T14" s="228"/>
      <c r="U14" s="231"/>
    </row>
    <row r="15" spans="1:21" s="13" customFormat="1" x14ac:dyDescent="0.35">
      <c r="A15" s="407"/>
      <c r="B15" s="75" t="s">
        <v>125</v>
      </c>
      <c r="C15" s="231"/>
      <c r="D15" s="8">
        <v>0</v>
      </c>
      <c r="E15" s="231"/>
      <c r="F15" s="78" t="s">
        <v>528</v>
      </c>
      <c r="G15" s="231"/>
      <c r="H15" s="78" t="s">
        <v>536</v>
      </c>
      <c r="I15" s="231"/>
      <c r="J15" s="409"/>
      <c r="K15" s="341"/>
      <c r="L15" s="227"/>
      <c r="M15"/>
      <c r="N15" s="343"/>
      <c r="O15" s="231"/>
      <c r="P15" s="228"/>
      <c r="Q15" s="231"/>
      <c r="R15" s="228"/>
      <c r="S15" s="231"/>
      <c r="T15" s="228"/>
      <c r="U15" s="231"/>
    </row>
    <row r="16" spans="1:21" s="13" customFormat="1" x14ac:dyDescent="0.35">
      <c r="A16" s="407"/>
      <c r="B16" s="73" t="s">
        <v>126</v>
      </c>
      <c r="C16" s="231"/>
      <c r="D16" s="8" t="s">
        <v>534</v>
      </c>
      <c r="E16" s="231"/>
      <c r="F16" s="78" t="s">
        <v>528</v>
      </c>
      <c r="G16" s="231"/>
      <c r="H16" s="78" t="s">
        <v>536</v>
      </c>
      <c r="I16" s="231"/>
      <c r="J16" s="409"/>
      <c r="K16" s="342"/>
      <c r="L16" s="227"/>
      <c r="M16"/>
      <c r="N16" s="343"/>
      <c r="O16" s="25"/>
      <c r="P16" s="228"/>
      <c r="Q16" s="25"/>
      <c r="R16" s="228"/>
      <c r="S16" s="25"/>
      <c r="T16" s="228"/>
      <c r="U16" s="25"/>
    </row>
    <row r="17" spans="1:21" s="13" customFormat="1" x14ac:dyDescent="0.35">
      <c r="A17" s="407"/>
      <c r="B17" s="73" t="s">
        <v>122</v>
      </c>
      <c r="C17" s="231"/>
      <c r="D17" s="8" t="s">
        <v>534</v>
      </c>
      <c r="E17" s="231"/>
      <c r="F17" s="78" t="s">
        <v>528</v>
      </c>
      <c r="G17" s="231"/>
      <c r="H17" s="78" t="s">
        <v>536</v>
      </c>
      <c r="I17" s="231"/>
      <c r="J17" s="409"/>
      <c r="K17" s="342"/>
      <c r="L17" s="227"/>
      <c r="M17"/>
      <c r="N17" s="343"/>
      <c r="O17" s="25"/>
      <c r="P17" s="228"/>
      <c r="Q17" s="25"/>
      <c r="R17" s="228"/>
      <c r="S17" s="25"/>
      <c r="T17" s="228"/>
      <c r="U17" s="25"/>
    </row>
    <row r="18" spans="1:21" s="13" customFormat="1" ht="30" x14ac:dyDescent="0.35">
      <c r="A18" s="407"/>
      <c r="B18" s="75" t="s">
        <v>127</v>
      </c>
      <c r="C18" s="231"/>
      <c r="D18" s="8" t="s">
        <v>534</v>
      </c>
      <c r="E18" s="231"/>
      <c r="F18" s="78" t="s">
        <v>528</v>
      </c>
      <c r="G18" s="231"/>
      <c r="H18" s="78" t="s">
        <v>536</v>
      </c>
      <c r="I18" s="231"/>
      <c r="J18" s="409"/>
      <c r="K18" s="342"/>
      <c r="L18" s="227"/>
      <c r="M18"/>
      <c r="N18" s="343"/>
      <c r="O18" s="25"/>
      <c r="P18" s="228"/>
      <c r="Q18" s="25"/>
      <c r="R18" s="228"/>
      <c r="S18" s="25"/>
      <c r="T18" s="228"/>
      <c r="U18" s="25"/>
    </row>
    <row r="19" spans="1:21" s="13" customFormat="1" x14ac:dyDescent="0.35">
      <c r="A19" s="407"/>
      <c r="B19" s="73" t="s">
        <v>128</v>
      </c>
      <c r="C19" s="231"/>
      <c r="D19" s="8" t="s">
        <v>534</v>
      </c>
      <c r="E19" s="231"/>
      <c r="F19" s="78" t="s">
        <v>528</v>
      </c>
      <c r="G19" s="231"/>
      <c r="H19" s="78" t="s">
        <v>536</v>
      </c>
      <c r="I19" s="231"/>
      <c r="J19" s="410"/>
      <c r="K19" s="342"/>
      <c r="L19" s="227"/>
      <c r="M19"/>
      <c r="N19" s="343"/>
      <c r="O19" s="25"/>
      <c r="P19" s="228"/>
      <c r="Q19" s="25"/>
      <c r="R19" s="228"/>
      <c r="S19" s="25"/>
      <c r="T19" s="228"/>
      <c r="U19" s="25"/>
    </row>
    <row r="20" spans="1:21" s="26" customFormat="1" ht="156" customHeight="1" x14ac:dyDescent="0.35">
      <c r="A20" s="76"/>
      <c r="B20" s="26" t="s">
        <v>129</v>
      </c>
      <c r="K20" s="342"/>
      <c r="L20"/>
      <c r="M20"/>
      <c r="N20" s="344"/>
      <c r="O20" s="25"/>
      <c r="P20" s="230"/>
      <c r="Q20" s="25"/>
      <c r="R20" s="230"/>
      <c r="S20" s="25"/>
      <c r="T20" s="230"/>
      <c r="U20" s="25"/>
    </row>
    <row r="21" spans="1:21" s="26" customFormat="1" x14ac:dyDescent="0.35">
      <c r="A21" s="406" t="s">
        <v>114</v>
      </c>
      <c r="B21" s="73" t="s">
        <v>106</v>
      </c>
      <c r="C21" s="231"/>
      <c r="D21" s="19"/>
      <c r="E21" s="231"/>
      <c r="F21" s="19"/>
      <c r="G21" s="231"/>
      <c r="H21" s="19"/>
      <c r="I21" s="231"/>
      <c r="J21" s="305"/>
      <c r="K21" s="342"/>
      <c r="L21" s="227"/>
      <c r="M21"/>
      <c r="N21" s="343"/>
      <c r="O21" s="25"/>
      <c r="P21" s="228"/>
      <c r="Q21" s="25"/>
      <c r="R21" s="228"/>
      <c r="S21" s="25"/>
      <c r="T21" s="228"/>
      <c r="U21" s="25"/>
    </row>
    <row r="22" spans="1:21" s="26" customFormat="1" x14ac:dyDescent="0.35">
      <c r="A22" s="406"/>
      <c r="B22" s="74" t="s">
        <v>130</v>
      </c>
      <c r="C22" s="231"/>
      <c r="D22" s="8">
        <v>0</v>
      </c>
      <c r="E22" s="231"/>
      <c r="F22" s="78" t="s">
        <v>528</v>
      </c>
      <c r="G22" s="231"/>
      <c r="H22" s="78" t="s">
        <v>537</v>
      </c>
      <c r="I22" s="231"/>
      <c r="J22" s="305"/>
      <c r="K22" s="342"/>
      <c r="L22" s="227"/>
      <c r="M22"/>
      <c r="N22" s="343"/>
      <c r="O22" s="25"/>
      <c r="P22" s="228"/>
      <c r="Q22" s="25"/>
      <c r="R22" s="228"/>
      <c r="S22" s="25"/>
      <c r="T22" s="228"/>
      <c r="U22" s="25"/>
    </row>
    <row r="23" spans="1:21" s="26" customFormat="1" x14ac:dyDescent="0.35">
      <c r="A23" s="407"/>
      <c r="B23" s="73" t="s">
        <v>121</v>
      </c>
      <c r="C23" s="231"/>
      <c r="D23" s="8" t="s">
        <v>534</v>
      </c>
      <c r="E23" s="231"/>
      <c r="F23" s="78" t="s">
        <v>528</v>
      </c>
      <c r="G23" s="231"/>
      <c r="H23" s="78" t="s">
        <v>537</v>
      </c>
      <c r="I23" s="231"/>
      <c r="J23" s="305"/>
      <c r="K23" s="342"/>
      <c r="L23" s="227"/>
      <c r="M23"/>
      <c r="N23" s="343"/>
      <c r="O23" s="25"/>
      <c r="P23" s="228"/>
      <c r="Q23" s="25"/>
      <c r="R23" s="228"/>
      <c r="S23" s="25"/>
      <c r="T23" s="228"/>
      <c r="U23" s="25"/>
    </row>
    <row r="24" spans="1:21" s="26" customFormat="1" x14ac:dyDescent="0.35">
      <c r="A24" s="407"/>
      <c r="B24" s="73" t="s">
        <v>122</v>
      </c>
      <c r="C24" s="231"/>
      <c r="D24" s="8" t="s">
        <v>534</v>
      </c>
      <c r="E24" s="231"/>
      <c r="F24" s="78" t="s">
        <v>528</v>
      </c>
      <c r="G24" s="231"/>
      <c r="H24" s="78" t="s">
        <v>537</v>
      </c>
      <c r="I24" s="231"/>
      <c r="J24" s="305"/>
      <c r="K24" s="342"/>
      <c r="L24" s="227"/>
      <c r="M24"/>
      <c r="N24" s="343"/>
      <c r="O24" s="25"/>
      <c r="P24" s="228"/>
      <c r="Q24" s="25"/>
      <c r="R24" s="228"/>
      <c r="S24" s="25"/>
      <c r="T24" s="228"/>
      <c r="U24" s="25"/>
    </row>
    <row r="25" spans="1:21" s="26" customFormat="1" ht="30" x14ac:dyDescent="0.35">
      <c r="A25" s="407"/>
      <c r="B25" s="75" t="s">
        <v>131</v>
      </c>
      <c r="C25" s="231"/>
      <c r="D25" s="8" t="s">
        <v>534</v>
      </c>
      <c r="E25" s="231"/>
      <c r="F25" s="78" t="s">
        <v>528</v>
      </c>
      <c r="G25" s="231"/>
      <c r="H25" s="78" t="s">
        <v>537</v>
      </c>
      <c r="I25" s="231"/>
      <c r="J25" s="305"/>
      <c r="K25" s="25"/>
      <c r="L25" s="227"/>
      <c r="M25"/>
      <c r="N25" s="228"/>
      <c r="O25" s="25"/>
      <c r="P25" s="228"/>
      <c r="Q25" s="25"/>
      <c r="R25" s="228"/>
      <c r="S25" s="25"/>
      <c r="T25" s="228"/>
      <c r="U25" s="25"/>
    </row>
    <row r="26" spans="1:21" s="26" customFormat="1" x14ac:dyDescent="0.35">
      <c r="A26" s="407"/>
      <c r="B26" s="304" t="s">
        <v>132</v>
      </c>
      <c r="C26" s="231"/>
      <c r="D26" s="8">
        <v>0</v>
      </c>
      <c r="E26" s="231"/>
      <c r="F26" s="78" t="s">
        <v>528</v>
      </c>
      <c r="G26" s="231"/>
      <c r="H26" s="78" t="s">
        <v>537</v>
      </c>
      <c r="I26" s="231"/>
      <c r="J26" s="305"/>
      <c r="K26" s="25"/>
      <c r="L26" s="227"/>
      <c r="M26"/>
      <c r="N26" s="228"/>
      <c r="O26" s="25"/>
      <c r="P26" s="228"/>
      <c r="Q26" s="25"/>
      <c r="R26" s="228"/>
      <c r="S26" s="25"/>
      <c r="T26" s="228"/>
      <c r="U26" s="25"/>
    </row>
    <row r="27" spans="1:21" s="26" customFormat="1" x14ac:dyDescent="0.35">
      <c r="A27" s="407"/>
      <c r="B27" s="75" t="s">
        <v>125</v>
      </c>
      <c r="C27" s="231"/>
      <c r="D27" s="8">
        <v>0</v>
      </c>
      <c r="E27" s="231"/>
      <c r="F27" s="78" t="s">
        <v>528</v>
      </c>
      <c r="G27" s="231"/>
      <c r="H27" s="78" t="s">
        <v>537</v>
      </c>
      <c r="I27" s="231"/>
      <c r="J27" s="305"/>
      <c r="K27" s="25"/>
      <c r="L27" s="227"/>
      <c r="M27"/>
      <c r="N27" s="228"/>
      <c r="O27" s="25"/>
      <c r="P27" s="228"/>
      <c r="Q27" s="25"/>
      <c r="R27" s="228"/>
      <c r="S27" s="25"/>
      <c r="T27" s="228"/>
      <c r="U27" s="25"/>
    </row>
    <row r="28" spans="1:21" s="26" customFormat="1" x14ac:dyDescent="0.35">
      <c r="A28" s="407"/>
      <c r="B28" s="73" t="s">
        <v>126</v>
      </c>
      <c r="C28" s="231"/>
      <c r="D28" s="8" t="s">
        <v>534</v>
      </c>
      <c r="E28" s="231"/>
      <c r="F28" s="78" t="s">
        <v>528</v>
      </c>
      <c r="G28" s="231"/>
      <c r="H28" s="78" t="s">
        <v>537</v>
      </c>
      <c r="I28" s="231"/>
      <c r="J28" s="305"/>
      <c r="K28" s="25"/>
      <c r="L28" s="227"/>
      <c r="M28"/>
      <c r="N28" s="228"/>
      <c r="O28" s="25"/>
      <c r="P28" s="228"/>
      <c r="Q28" s="25"/>
      <c r="R28" s="228"/>
      <c r="S28" s="25"/>
      <c r="T28" s="228"/>
      <c r="U28" s="25"/>
    </row>
    <row r="29" spans="1:21" s="26" customFormat="1" x14ac:dyDescent="0.35">
      <c r="A29" s="407"/>
      <c r="B29" s="73" t="s">
        <v>122</v>
      </c>
      <c r="C29" s="231"/>
      <c r="D29" s="8" t="s">
        <v>534</v>
      </c>
      <c r="E29" s="231"/>
      <c r="F29" s="78" t="s">
        <v>528</v>
      </c>
      <c r="G29" s="231"/>
      <c r="H29" s="78" t="s">
        <v>537</v>
      </c>
      <c r="I29" s="231"/>
      <c r="J29" s="305"/>
      <c r="K29" s="25"/>
      <c r="L29" s="227"/>
      <c r="M29"/>
      <c r="N29" s="228"/>
      <c r="O29" s="25"/>
      <c r="P29" s="228"/>
      <c r="Q29" s="25"/>
      <c r="R29" s="228"/>
      <c r="S29" s="25"/>
      <c r="T29" s="228"/>
      <c r="U29" s="25"/>
    </row>
    <row r="30" spans="1:21" s="26" customFormat="1" ht="30" x14ac:dyDescent="0.35">
      <c r="A30" s="407"/>
      <c r="B30" s="75" t="s">
        <v>127</v>
      </c>
      <c r="C30" s="231"/>
      <c r="D30" s="8" t="s">
        <v>534</v>
      </c>
      <c r="E30" s="231"/>
      <c r="F30" s="78" t="s">
        <v>528</v>
      </c>
      <c r="G30" s="231"/>
      <c r="H30" s="78" t="s">
        <v>537</v>
      </c>
      <c r="I30" s="231"/>
      <c r="J30" s="305"/>
      <c r="K30" s="25"/>
      <c r="L30" s="227"/>
      <c r="M30"/>
      <c r="N30" s="228"/>
      <c r="O30" s="25"/>
      <c r="P30" s="228"/>
      <c r="Q30" s="25"/>
      <c r="R30" s="228"/>
      <c r="S30" s="25"/>
      <c r="T30" s="228"/>
      <c r="U30" s="25"/>
    </row>
    <row r="31" spans="1:21" s="26" customFormat="1" x14ac:dyDescent="0.35">
      <c r="A31" s="407"/>
      <c r="B31" s="73" t="s">
        <v>128</v>
      </c>
      <c r="C31" s="231"/>
      <c r="D31" s="8" t="s">
        <v>534</v>
      </c>
      <c r="E31" s="231"/>
      <c r="F31" s="78" t="s">
        <v>528</v>
      </c>
      <c r="G31" s="231"/>
      <c r="H31" s="78" t="s">
        <v>537</v>
      </c>
      <c r="I31" s="231"/>
      <c r="J31" s="305"/>
      <c r="K31" s="25"/>
      <c r="L31" s="227"/>
      <c r="M31"/>
      <c r="N31" s="228"/>
      <c r="O31" s="25"/>
      <c r="P31" s="228"/>
      <c r="Q31" s="25"/>
      <c r="R31" s="228"/>
      <c r="S31" s="25"/>
      <c r="T31" s="228"/>
      <c r="U31" s="25"/>
    </row>
    <row r="32" spans="1:21" s="26" customFormat="1" ht="152.25" customHeight="1" x14ac:dyDescent="0.35">
      <c r="A32" s="76"/>
      <c r="B32" s="26" t="s">
        <v>129</v>
      </c>
      <c r="K32" s="25"/>
      <c r="L32"/>
      <c r="M32"/>
      <c r="N32" s="25"/>
      <c r="O32" s="25"/>
      <c r="P32" s="25"/>
      <c r="Q32" s="25"/>
      <c r="R32" s="25"/>
      <c r="S32" s="25"/>
      <c r="T32" s="25"/>
      <c r="U32" s="25"/>
    </row>
    <row r="33" spans="1:2" s="9" customFormat="1" x14ac:dyDescent="0.35">
      <c r="A33" s="70"/>
      <c r="B33" s="77"/>
    </row>
  </sheetData>
  <mergeCells count="3">
    <mergeCell ref="A9:A19"/>
    <mergeCell ref="A21:A31"/>
    <mergeCell ref="J10:J19"/>
  </mergeCells>
  <pageMargins left="0.25" right="0.25" top="0.75" bottom="0.75" header="0.3" footer="0.3"/>
  <pageSetup paperSize="8"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22"/>
  <sheetViews>
    <sheetView zoomScale="70" zoomScaleNormal="70" workbookViewId="0">
      <selection activeCell="D3" sqref="D3"/>
    </sheetView>
  </sheetViews>
  <sheetFormatPr baseColWidth="10" defaultColWidth="10.5" defaultRowHeight="15.5" x14ac:dyDescent="0.35"/>
  <cols>
    <col min="1" max="1" width="14.08203125" customWidth="1"/>
    <col min="2" max="2" width="63.58203125" customWidth="1"/>
    <col min="3" max="3" width="3.5" customWidth="1"/>
    <col min="4" max="4" width="27.5" customWidth="1"/>
    <col min="5" max="5" width="3.5" customWidth="1"/>
    <col min="6" max="6" width="27.5" customWidth="1"/>
    <col min="7" max="7" width="3.5" customWidth="1"/>
    <col min="8" max="8" width="37" customWidth="1"/>
    <col min="9" max="9" width="3.5" customWidth="1"/>
    <col min="10" max="10" width="54" customWidth="1"/>
    <col min="11" max="11" width="3"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9" t="s">
        <v>133</v>
      </c>
    </row>
    <row r="3" spans="1:21" s="24" customFormat="1" ht="69.900000000000006" customHeight="1" x14ac:dyDescent="0.35">
      <c r="A3" s="206" t="s">
        <v>134</v>
      </c>
      <c r="B3" s="41" t="s">
        <v>135</v>
      </c>
      <c r="D3" s="8" t="s">
        <v>670</v>
      </c>
      <c r="F3" s="42"/>
      <c r="H3" s="42"/>
      <c r="J3" s="227"/>
      <c r="L3" s="227"/>
      <c r="N3" s="228"/>
      <c r="P3" s="228"/>
      <c r="R3" s="228"/>
      <c r="T3" s="228"/>
    </row>
    <row r="4" spans="1:21" s="23" customFormat="1" ht="19" x14ac:dyDescent="0.35">
      <c r="A4" s="40"/>
      <c r="B4" s="32"/>
      <c r="D4" s="32"/>
      <c r="F4" s="32"/>
      <c r="H4" s="32"/>
      <c r="J4" s="33"/>
      <c r="L4" s="222"/>
      <c r="M4" s="222"/>
      <c r="N4" s="33"/>
      <c r="P4" s="33"/>
      <c r="R4" s="33"/>
      <c r="T4" s="33"/>
    </row>
    <row r="5" spans="1:21" s="275" customFormat="1" ht="64" x14ac:dyDescent="0.35">
      <c r="A5" s="280"/>
      <c r="B5" s="281"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3" customFormat="1" ht="19" x14ac:dyDescent="0.35">
      <c r="A6" s="40"/>
      <c r="B6" s="32"/>
      <c r="D6" s="32"/>
      <c r="F6" s="32"/>
      <c r="H6" s="32"/>
      <c r="J6" s="33"/>
      <c r="L6" s="24"/>
      <c r="M6" s="24"/>
      <c r="N6" s="33"/>
      <c r="P6" s="33"/>
      <c r="R6" s="33"/>
      <c r="T6" s="33"/>
    </row>
    <row r="7" spans="1:21" s="7" customFormat="1" ht="36.9" customHeight="1" x14ac:dyDescent="0.35">
      <c r="A7" s="401" t="s">
        <v>105</v>
      </c>
      <c r="B7" s="231" t="s">
        <v>136</v>
      </c>
      <c r="C7" s="230"/>
      <c r="D7" s="8" t="s">
        <v>534</v>
      </c>
      <c r="E7" s="230"/>
      <c r="F7" s="78" t="s">
        <v>538</v>
      </c>
      <c r="G7" s="231"/>
      <c r="H7" s="78" t="s">
        <v>539</v>
      </c>
      <c r="I7" s="231"/>
      <c r="J7" s="408"/>
      <c r="K7" s="231"/>
      <c r="L7" s="227"/>
      <c r="M7" s="231"/>
      <c r="N7" s="228"/>
      <c r="O7" s="23"/>
      <c r="P7" s="228"/>
      <c r="Q7" s="23"/>
      <c r="R7" s="228"/>
      <c r="S7" s="23"/>
      <c r="T7" s="228"/>
      <c r="U7" s="231"/>
    </row>
    <row r="8" spans="1:21" s="7" customFormat="1" ht="36.9" customHeight="1" x14ac:dyDescent="0.35">
      <c r="A8" s="401"/>
      <c r="B8" s="231" t="s">
        <v>137</v>
      </c>
      <c r="C8" s="230"/>
      <c r="D8" s="8" t="s">
        <v>534</v>
      </c>
      <c r="E8" s="230"/>
      <c r="F8" s="78" t="s">
        <v>538</v>
      </c>
      <c r="G8" s="231"/>
      <c r="H8" s="78" t="s">
        <v>539</v>
      </c>
      <c r="I8" s="231"/>
      <c r="J8" s="409"/>
      <c r="K8" s="23"/>
      <c r="L8" s="227"/>
      <c r="M8" s="23"/>
      <c r="N8" s="228"/>
      <c r="O8" s="23"/>
      <c r="P8" s="228"/>
      <c r="Q8" s="23"/>
      <c r="R8" s="228"/>
      <c r="S8" s="23"/>
      <c r="T8" s="228"/>
      <c r="U8" s="23"/>
    </row>
    <row r="9" spans="1:21" s="7" customFormat="1" ht="36.9" customHeight="1" x14ac:dyDescent="0.35">
      <c r="A9" s="401"/>
      <c r="B9" s="231" t="s">
        <v>138</v>
      </c>
      <c r="C9" s="230"/>
      <c r="D9" s="8" t="s">
        <v>534</v>
      </c>
      <c r="E9" s="230"/>
      <c r="F9" s="78" t="s">
        <v>538</v>
      </c>
      <c r="G9" s="231"/>
      <c r="H9" s="78" t="s">
        <v>539</v>
      </c>
      <c r="I9" s="231"/>
      <c r="J9" s="409"/>
      <c r="K9" s="24"/>
      <c r="L9" s="227"/>
      <c r="M9" s="24"/>
      <c r="N9" s="228"/>
      <c r="O9" s="24"/>
      <c r="P9" s="228"/>
      <c r="Q9" s="24"/>
      <c r="R9" s="228"/>
      <c r="S9" s="24"/>
      <c r="T9" s="228"/>
      <c r="U9" s="24"/>
    </row>
    <row r="10" spans="1:21" s="7" customFormat="1" ht="36.9" customHeight="1" x14ac:dyDescent="0.35">
      <c r="A10" s="401"/>
      <c r="B10" s="231" t="s">
        <v>139</v>
      </c>
      <c r="C10" s="230"/>
      <c r="D10" s="8" t="s">
        <v>534</v>
      </c>
      <c r="E10" s="230"/>
      <c r="F10" s="78" t="s">
        <v>538</v>
      </c>
      <c r="G10" s="231"/>
      <c r="H10" s="78" t="s">
        <v>539</v>
      </c>
      <c r="I10" s="231"/>
      <c r="J10" s="409"/>
      <c r="K10" s="23"/>
      <c r="L10" s="227"/>
      <c r="M10" s="23"/>
      <c r="N10" s="228"/>
      <c r="O10" s="23"/>
      <c r="P10" s="228"/>
      <c r="Q10" s="23"/>
      <c r="R10" s="228"/>
      <c r="S10" s="23"/>
      <c r="T10" s="228"/>
      <c r="U10" s="23"/>
    </row>
    <row r="11" spans="1:21" s="7" customFormat="1" ht="36.9" customHeight="1" x14ac:dyDescent="0.35">
      <c r="A11" s="401"/>
      <c r="B11" s="231" t="s">
        <v>140</v>
      </c>
      <c r="C11" s="230"/>
      <c r="D11" s="8" t="s">
        <v>534</v>
      </c>
      <c r="E11" s="230"/>
      <c r="F11" s="78" t="s">
        <v>538</v>
      </c>
      <c r="G11" s="231"/>
      <c r="H11" s="78" t="s">
        <v>539</v>
      </c>
      <c r="I11" s="231"/>
      <c r="J11" s="409"/>
      <c r="K11" s="231"/>
      <c r="L11" s="227"/>
      <c r="M11" s="231"/>
      <c r="N11" s="228"/>
      <c r="O11" s="231"/>
      <c r="P11" s="228"/>
      <c r="Q11" s="231"/>
      <c r="R11" s="228"/>
      <c r="S11" s="231"/>
      <c r="T11" s="228"/>
      <c r="U11" s="231"/>
    </row>
    <row r="12" spans="1:21" s="7" customFormat="1" ht="36.9" customHeight="1" x14ac:dyDescent="0.35">
      <c r="A12" s="411"/>
      <c r="B12" s="231" t="s">
        <v>141</v>
      </c>
      <c r="C12" s="230"/>
      <c r="D12" s="8" t="s">
        <v>534</v>
      </c>
      <c r="E12" s="230"/>
      <c r="F12" s="78" t="s">
        <v>538</v>
      </c>
      <c r="G12" s="231"/>
      <c r="H12" s="78" t="s">
        <v>539</v>
      </c>
      <c r="I12" s="231"/>
      <c r="J12" s="409"/>
      <c r="K12" s="231"/>
      <c r="L12" s="227"/>
      <c r="M12" s="231"/>
      <c r="N12" s="228"/>
      <c r="O12" s="231"/>
      <c r="P12" s="228"/>
      <c r="Q12" s="231"/>
      <c r="R12" s="228"/>
      <c r="S12" s="231"/>
      <c r="T12" s="228"/>
      <c r="U12" s="231"/>
    </row>
    <row r="13" spans="1:21" s="7" customFormat="1" ht="36.9" customHeight="1" x14ac:dyDescent="0.35">
      <c r="A13" s="411"/>
      <c r="B13" s="306" t="s">
        <v>142</v>
      </c>
      <c r="C13" s="230"/>
      <c r="D13" s="8" t="s">
        <v>534</v>
      </c>
      <c r="E13" s="230"/>
      <c r="F13" s="78" t="s">
        <v>538</v>
      </c>
      <c r="G13" s="231"/>
      <c r="H13" s="78" t="s">
        <v>539</v>
      </c>
      <c r="I13" s="231"/>
      <c r="J13" s="410"/>
      <c r="K13" s="231"/>
      <c r="L13" s="227"/>
      <c r="M13" s="231"/>
      <c r="N13" s="228"/>
      <c r="O13" s="231"/>
      <c r="P13" s="228"/>
      <c r="Q13" s="231"/>
      <c r="R13" s="228"/>
      <c r="S13" s="231"/>
      <c r="T13" s="228"/>
      <c r="U13" s="231"/>
    </row>
    <row r="14" spans="1:21" s="25" customFormat="1" ht="20.25" customHeight="1" x14ac:dyDescent="0.35">
      <c r="A14" s="61"/>
      <c r="B14" s="73"/>
      <c r="G14" s="231"/>
      <c r="I14" s="231"/>
      <c r="J14" s="231"/>
      <c r="N14" s="230"/>
      <c r="P14" s="230"/>
      <c r="R14" s="230"/>
      <c r="T14" s="230"/>
    </row>
    <row r="15" spans="1:21" s="7" customFormat="1" ht="36.9" customHeight="1" x14ac:dyDescent="0.35">
      <c r="A15" s="412" t="s">
        <v>114</v>
      </c>
      <c r="B15" s="231" t="s">
        <v>143</v>
      </c>
      <c r="C15" s="230"/>
      <c r="D15" s="8" t="s">
        <v>534</v>
      </c>
      <c r="E15" s="230"/>
      <c r="F15" s="78" t="s">
        <v>540</v>
      </c>
      <c r="G15" s="231"/>
      <c r="H15" s="78" t="s">
        <v>541</v>
      </c>
      <c r="I15" s="231"/>
      <c r="J15" s="408"/>
      <c r="K15" s="25"/>
      <c r="L15" s="227"/>
      <c r="M15" s="25"/>
      <c r="N15" s="228"/>
      <c r="O15" s="25"/>
      <c r="P15" s="228"/>
      <c r="Q15" s="25"/>
      <c r="R15" s="228"/>
      <c r="S15" s="25"/>
      <c r="T15" s="228"/>
      <c r="U15" s="25"/>
    </row>
    <row r="16" spans="1:21" s="7" customFormat="1" ht="36.9" customHeight="1" x14ac:dyDescent="0.35">
      <c r="A16" s="412"/>
      <c r="B16" s="231" t="s">
        <v>137</v>
      </c>
      <c r="C16" s="230"/>
      <c r="D16" s="8" t="s">
        <v>534</v>
      </c>
      <c r="E16" s="230"/>
      <c r="F16" s="78" t="s">
        <v>540</v>
      </c>
      <c r="G16" s="231"/>
      <c r="H16" s="78" t="s">
        <v>541</v>
      </c>
      <c r="I16" s="231"/>
      <c r="J16" s="409"/>
      <c r="K16" s="25"/>
      <c r="L16" s="227"/>
      <c r="M16" s="25"/>
      <c r="N16" s="228"/>
      <c r="O16" s="25"/>
      <c r="P16" s="228"/>
      <c r="Q16" s="25"/>
      <c r="R16" s="228"/>
      <c r="S16" s="25"/>
      <c r="T16" s="228"/>
      <c r="U16" s="25"/>
    </row>
    <row r="17" spans="1:21" s="7" customFormat="1" ht="36.9" customHeight="1" x14ac:dyDescent="0.35">
      <c r="A17" s="412"/>
      <c r="B17" s="231" t="s">
        <v>138</v>
      </c>
      <c r="C17" s="230"/>
      <c r="D17" s="8" t="s">
        <v>534</v>
      </c>
      <c r="E17" s="230"/>
      <c r="F17" s="78" t="s">
        <v>540</v>
      </c>
      <c r="G17" s="231"/>
      <c r="H17" s="78" t="s">
        <v>541</v>
      </c>
      <c r="I17" s="231"/>
      <c r="J17" s="409"/>
      <c r="K17" s="25"/>
      <c r="L17" s="227"/>
      <c r="M17" s="25"/>
      <c r="N17" s="228"/>
      <c r="O17" s="25"/>
      <c r="P17" s="228"/>
      <c r="Q17" s="25"/>
      <c r="R17" s="228"/>
      <c r="S17" s="25"/>
      <c r="T17" s="228"/>
      <c r="U17" s="25"/>
    </row>
    <row r="18" spans="1:21" s="7" customFormat="1" ht="36.9" customHeight="1" x14ac:dyDescent="0.35">
      <c r="A18" s="412"/>
      <c r="B18" s="231" t="s">
        <v>139</v>
      </c>
      <c r="C18" s="230"/>
      <c r="D18" s="8" t="s">
        <v>534</v>
      </c>
      <c r="E18" s="230"/>
      <c r="F18" s="78" t="s">
        <v>540</v>
      </c>
      <c r="G18" s="231"/>
      <c r="H18" s="78" t="s">
        <v>541</v>
      </c>
      <c r="I18" s="26"/>
      <c r="J18" s="409"/>
      <c r="K18" s="25"/>
      <c r="L18" s="227"/>
      <c r="M18" s="25"/>
      <c r="N18" s="228"/>
      <c r="O18" s="25"/>
      <c r="P18" s="228"/>
      <c r="Q18" s="25"/>
      <c r="R18" s="228"/>
      <c r="S18" s="25"/>
      <c r="T18" s="228"/>
      <c r="U18" s="25"/>
    </row>
    <row r="19" spans="1:21" s="7" customFormat="1" ht="36.9" customHeight="1" x14ac:dyDescent="0.35">
      <c r="A19" s="412"/>
      <c r="B19" s="231" t="s">
        <v>140</v>
      </c>
      <c r="C19" s="230"/>
      <c r="D19" s="8" t="s">
        <v>534</v>
      </c>
      <c r="E19" s="230"/>
      <c r="F19" s="78" t="s">
        <v>540</v>
      </c>
      <c r="G19" s="231"/>
      <c r="H19" s="78" t="s">
        <v>541</v>
      </c>
      <c r="I19" s="231"/>
      <c r="J19" s="409"/>
      <c r="K19" s="25"/>
      <c r="L19" s="227"/>
      <c r="M19" s="25"/>
      <c r="N19" s="228"/>
      <c r="O19" s="25"/>
      <c r="P19" s="228"/>
      <c r="Q19" s="25"/>
      <c r="R19" s="228"/>
      <c r="S19" s="25"/>
      <c r="T19" s="228"/>
      <c r="U19" s="25"/>
    </row>
    <row r="20" spans="1:21" s="7" customFormat="1" ht="36.9" customHeight="1" x14ac:dyDescent="0.35">
      <c r="A20" s="411"/>
      <c r="B20" s="231" t="s">
        <v>141</v>
      </c>
      <c r="C20" s="230"/>
      <c r="D20" s="8" t="s">
        <v>534</v>
      </c>
      <c r="E20" s="230"/>
      <c r="F20" s="78" t="s">
        <v>540</v>
      </c>
      <c r="G20" s="231"/>
      <c r="H20" s="78" t="s">
        <v>541</v>
      </c>
      <c r="I20" s="231"/>
      <c r="J20" s="409"/>
      <c r="K20" s="25"/>
      <c r="L20" s="227"/>
      <c r="M20" s="25"/>
      <c r="N20" s="228"/>
      <c r="O20" s="25"/>
      <c r="P20" s="228"/>
      <c r="Q20" s="25"/>
      <c r="R20" s="228"/>
      <c r="S20" s="25"/>
      <c r="T20" s="228"/>
      <c r="U20" s="25"/>
    </row>
    <row r="21" spans="1:21" s="7" customFormat="1" ht="36.9" customHeight="1" x14ac:dyDescent="0.35">
      <c r="A21" s="411"/>
      <c r="B21" s="306" t="s">
        <v>142</v>
      </c>
      <c r="C21" s="230"/>
      <c r="D21" s="8" t="s">
        <v>534</v>
      </c>
      <c r="E21" s="230"/>
      <c r="F21" s="78" t="s">
        <v>540</v>
      </c>
      <c r="G21" s="231"/>
      <c r="H21" s="78" t="s">
        <v>541</v>
      </c>
      <c r="I21" s="231"/>
      <c r="J21" s="410"/>
      <c r="K21" s="25"/>
      <c r="L21" s="227"/>
      <c r="M21" s="25"/>
      <c r="N21" s="228"/>
      <c r="O21" s="25"/>
      <c r="P21" s="228"/>
      <c r="Q21" s="25"/>
      <c r="R21" s="228"/>
      <c r="S21" s="25"/>
      <c r="T21" s="228"/>
      <c r="U21" s="25"/>
    </row>
    <row r="22" spans="1:21" s="9" customFormat="1" x14ac:dyDescent="0.35">
      <c r="A22" s="45"/>
    </row>
  </sheetData>
  <mergeCells count="4">
    <mergeCell ref="A7:A13"/>
    <mergeCell ref="A15:A21"/>
    <mergeCell ref="J7:J13"/>
    <mergeCell ref="J15:J21"/>
  </mergeCells>
  <pageMargins left="0.23622047244094491" right="0.23622047244094491" top="0.74803149606299213" bottom="0.74803149606299213" header="0.31496062992125984" footer="0.31496062992125984"/>
  <pageSetup paperSize="8"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18"/>
  <sheetViews>
    <sheetView topLeftCell="A5" zoomScale="70" zoomScaleNormal="70" workbookViewId="0">
      <selection activeCell="D12" sqref="D12"/>
    </sheetView>
  </sheetViews>
  <sheetFormatPr baseColWidth="10" defaultColWidth="10.5" defaultRowHeight="15.5" x14ac:dyDescent="0.35"/>
  <cols>
    <col min="1" max="1" width="12.5" customWidth="1"/>
    <col min="2" max="2" width="49.9140625" customWidth="1"/>
    <col min="3" max="3" width="3.9140625" customWidth="1"/>
    <col min="4" max="4" width="41" customWidth="1"/>
    <col min="5" max="5" width="3.9140625" customWidth="1"/>
    <col min="6" max="6" width="27.5" customWidth="1"/>
    <col min="7" max="7" width="3.9140625" customWidth="1"/>
    <col min="8" max="8" width="27.5" customWidth="1"/>
    <col min="9" max="9" width="3.9140625" customWidth="1"/>
    <col min="10" max="10" width="47" customWidth="1"/>
    <col min="11" max="11" width="3" customWidth="1"/>
    <col min="12" max="12" width="36.082031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5">
      <c r="A1" s="219" t="s">
        <v>144</v>
      </c>
    </row>
    <row r="3" spans="1:21" s="24" customFormat="1" ht="105" x14ac:dyDescent="0.35">
      <c r="A3" s="206" t="s">
        <v>145</v>
      </c>
      <c r="B3" s="41" t="s">
        <v>146</v>
      </c>
      <c r="D3" s="8" t="s">
        <v>670</v>
      </c>
      <c r="F3" s="42"/>
      <c r="H3" s="42"/>
      <c r="J3" s="227"/>
      <c r="L3" s="227"/>
      <c r="N3" s="228"/>
      <c r="P3" s="228"/>
      <c r="R3" s="228"/>
      <c r="T3" s="228"/>
    </row>
    <row r="4" spans="1:21" s="23" customFormat="1" ht="19" x14ac:dyDescent="0.35">
      <c r="A4" s="40"/>
      <c r="B4" s="32"/>
      <c r="D4" s="32"/>
      <c r="F4" s="32"/>
      <c r="H4" s="32"/>
      <c r="J4" s="33"/>
      <c r="N4" s="33"/>
      <c r="P4" s="33"/>
      <c r="R4" s="33"/>
      <c r="T4" s="33"/>
    </row>
    <row r="5" spans="1:21" s="275" customFormat="1" ht="80" x14ac:dyDescent="0.35">
      <c r="A5" s="280"/>
      <c r="B5" s="281" t="s">
        <v>96</v>
      </c>
      <c r="D5" s="276" t="s">
        <v>97</v>
      </c>
      <c r="E5" s="277"/>
      <c r="F5" s="276" t="s">
        <v>98</v>
      </c>
      <c r="G5" s="277"/>
      <c r="H5" s="276" t="s">
        <v>99</v>
      </c>
      <c r="J5" s="278" t="s">
        <v>100</v>
      </c>
      <c r="K5" s="277"/>
      <c r="L5" s="278" t="s">
        <v>504</v>
      </c>
      <c r="M5" s="277"/>
      <c r="N5" s="278" t="s">
        <v>101</v>
      </c>
      <c r="O5" s="277"/>
      <c r="P5" s="278" t="s">
        <v>102</v>
      </c>
      <c r="Q5" s="277"/>
      <c r="R5" s="278" t="s">
        <v>103</v>
      </c>
      <c r="S5" s="277"/>
      <c r="T5" s="278" t="s">
        <v>104</v>
      </c>
      <c r="U5" s="277"/>
    </row>
    <row r="6" spans="1:21" s="23" customFormat="1" ht="19" x14ac:dyDescent="0.35">
      <c r="A6" s="40"/>
      <c r="B6" s="32"/>
      <c r="D6" s="32"/>
      <c r="F6" s="32"/>
      <c r="H6" s="32"/>
      <c r="J6" s="33"/>
      <c r="N6" s="33"/>
      <c r="P6" s="33"/>
      <c r="R6" s="33"/>
      <c r="T6" s="33"/>
    </row>
    <row r="7" spans="1:21" s="7" customFormat="1" ht="54.9" customHeight="1" x14ac:dyDescent="0.35">
      <c r="A7" s="229"/>
      <c r="B7" s="19" t="s">
        <v>501</v>
      </c>
      <c r="C7" s="230"/>
      <c r="D7" s="8" t="s">
        <v>534</v>
      </c>
      <c r="E7" s="230"/>
      <c r="F7" s="78" t="s">
        <v>542</v>
      </c>
      <c r="G7" s="231"/>
      <c r="H7" s="78" t="s">
        <v>543</v>
      </c>
      <c r="I7" s="231"/>
      <c r="J7" s="413"/>
      <c r="K7" s="231"/>
      <c r="L7" s="227"/>
      <c r="M7" s="231"/>
      <c r="N7" s="228"/>
      <c r="O7" s="23"/>
      <c r="P7" s="228"/>
      <c r="Q7" s="23"/>
      <c r="R7" s="228"/>
      <c r="S7" s="23"/>
      <c r="T7" s="228"/>
      <c r="U7" s="231"/>
    </row>
    <row r="8" spans="1:21" s="7" customFormat="1" ht="54.9" customHeight="1" x14ac:dyDescent="0.35">
      <c r="A8" s="229"/>
      <c r="B8" s="75" t="s">
        <v>147</v>
      </c>
      <c r="C8" s="230"/>
      <c r="D8" s="8" t="s">
        <v>534</v>
      </c>
      <c r="E8" s="230"/>
      <c r="F8" s="78" t="s">
        <v>528</v>
      </c>
      <c r="G8" s="231"/>
      <c r="H8" s="78" t="s">
        <v>543</v>
      </c>
      <c r="I8" s="231"/>
      <c r="J8" s="414"/>
      <c r="K8" s="23"/>
      <c r="L8" s="227"/>
      <c r="M8" s="23"/>
      <c r="N8" s="228"/>
      <c r="O8" s="23"/>
      <c r="P8" s="228"/>
      <c r="Q8" s="23"/>
      <c r="R8" s="228"/>
      <c r="S8" s="23"/>
      <c r="T8" s="228"/>
      <c r="U8" s="23"/>
    </row>
    <row r="9" spans="1:21" s="7" customFormat="1" ht="54.9" customHeight="1" x14ac:dyDescent="0.35">
      <c r="A9" s="229"/>
      <c r="B9" s="75" t="s">
        <v>148</v>
      </c>
      <c r="C9" s="230"/>
      <c r="D9" s="8" t="s">
        <v>534</v>
      </c>
      <c r="E9" s="230"/>
      <c r="F9" s="78" t="s">
        <v>528</v>
      </c>
      <c r="G9" s="231"/>
      <c r="H9" s="78" t="s">
        <v>536</v>
      </c>
      <c r="I9" s="231"/>
      <c r="J9" s="414"/>
      <c r="K9" s="24"/>
      <c r="L9" s="227"/>
      <c r="M9" s="24"/>
      <c r="N9" s="228"/>
      <c r="O9" s="24"/>
      <c r="P9" s="228"/>
      <c r="Q9" s="24"/>
      <c r="R9" s="228"/>
      <c r="S9" s="24"/>
      <c r="T9" s="228"/>
      <c r="U9" s="24"/>
    </row>
    <row r="10" spans="1:21" s="7" customFormat="1" ht="54.9" customHeight="1" x14ac:dyDescent="0.35">
      <c r="A10" s="229"/>
      <c r="B10" s="19" t="s">
        <v>149</v>
      </c>
      <c r="C10" s="230"/>
      <c r="D10" s="8" t="s">
        <v>534</v>
      </c>
      <c r="E10" s="230"/>
      <c r="F10" s="78" t="s">
        <v>538</v>
      </c>
      <c r="G10" s="231"/>
      <c r="H10" s="78" t="s">
        <v>536</v>
      </c>
      <c r="I10" s="231"/>
      <c r="J10" s="414"/>
      <c r="K10" s="23"/>
      <c r="L10" s="227"/>
      <c r="M10" s="23"/>
      <c r="N10" s="228"/>
      <c r="O10" s="23"/>
      <c r="P10" s="228"/>
      <c r="Q10" s="23"/>
      <c r="R10" s="228"/>
      <c r="S10" s="23"/>
      <c r="T10" s="228"/>
      <c r="U10" s="23"/>
    </row>
    <row r="11" spans="1:21" s="7" customFormat="1" ht="54.9" customHeight="1" x14ac:dyDescent="0.35">
      <c r="A11" s="229"/>
      <c r="B11" s="19" t="s">
        <v>150</v>
      </c>
      <c r="C11" s="230"/>
      <c r="D11" s="8" t="s">
        <v>527</v>
      </c>
      <c r="E11" s="230"/>
      <c r="F11" s="78" t="s">
        <v>528</v>
      </c>
      <c r="G11" s="231"/>
      <c r="H11" s="78" t="s">
        <v>537</v>
      </c>
      <c r="I11" s="231"/>
      <c r="J11" s="414"/>
      <c r="K11" s="231"/>
      <c r="L11" s="227"/>
      <c r="M11" s="231"/>
      <c r="N11" s="228"/>
      <c r="O11" s="231"/>
      <c r="P11" s="228"/>
      <c r="Q11" s="231"/>
      <c r="R11" s="228"/>
      <c r="S11" s="231"/>
      <c r="T11" s="228"/>
      <c r="U11" s="231"/>
    </row>
    <row r="12" spans="1:21" s="7" customFormat="1" ht="54.9" customHeight="1" x14ac:dyDescent="0.35">
      <c r="A12" s="307"/>
      <c r="B12" s="19" t="s">
        <v>151</v>
      </c>
      <c r="C12" s="230"/>
      <c r="D12" s="8" t="s">
        <v>152</v>
      </c>
      <c r="E12" s="230"/>
      <c r="F12" s="78" t="s">
        <v>64</v>
      </c>
      <c r="G12" s="231"/>
      <c r="H12" s="78" t="s">
        <v>108</v>
      </c>
      <c r="I12" s="231"/>
      <c r="J12" s="414"/>
      <c r="K12" s="231"/>
      <c r="L12" s="227"/>
      <c r="M12" s="231"/>
      <c r="N12" s="228"/>
      <c r="O12" s="231"/>
      <c r="P12" s="228"/>
      <c r="Q12" s="231"/>
      <c r="R12" s="228"/>
      <c r="S12" s="231"/>
      <c r="T12" s="228"/>
      <c r="U12" s="231"/>
    </row>
    <row r="13" spans="1:21" s="55" customFormat="1" ht="54.9" customHeight="1" x14ac:dyDescent="0.35">
      <c r="A13" s="244"/>
      <c r="B13" s="320" t="s">
        <v>136</v>
      </c>
      <c r="C13" s="230"/>
      <c r="D13" s="8" t="s">
        <v>534</v>
      </c>
      <c r="E13" s="230"/>
      <c r="F13" s="78" t="s">
        <v>538</v>
      </c>
      <c r="G13" s="231"/>
      <c r="H13" s="78" t="s">
        <v>536</v>
      </c>
      <c r="I13" s="231"/>
      <c r="J13" s="414"/>
      <c r="K13" s="231"/>
      <c r="L13" s="227"/>
      <c r="M13" s="231"/>
      <c r="N13" s="228"/>
      <c r="O13" s="231"/>
      <c r="P13" s="228"/>
      <c r="Q13" s="231"/>
      <c r="R13" s="228"/>
      <c r="S13" s="231"/>
      <c r="T13" s="228"/>
      <c r="U13" s="231"/>
    </row>
    <row r="14" spans="1:21" s="55" customFormat="1" ht="54.9" customHeight="1" x14ac:dyDescent="0.35">
      <c r="A14" s="244"/>
      <c r="B14" s="320" t="s">
        <v>143</v>
      </c>
      <c r="C14" s="230"/>
      <c r="D14" s="8" t="s">
        <v>527</v>
      </c>
      <c r="E14" s="230"/>
      <c r="F14" s="78" t="s">
        <v>528</v>
      </c>
      <c r="G14" s="231"/>
      <c r="H14" s="78" t="s">
        <v>537</v>
      </c>
      <c r="I14" s="231"/>
      <c r="J14" s="414"/>
      <c r="K14" s="231"/>
      <c r="L14" s="227"/>
      <c r="M14" s="231"/>
      <c r="N14" s="228"/>
      <c r="O14" s="231"/>
      <c r="P14" s="228"/>
      <c r="Q14" s="231"/>
      <c r="R14" s="228"/>
      <c r="S14" s="231"/>
      <c r="T14" s="228"/>
      <c r="U14" s="231"/>
    </row>
    <row r="15" spans="1:21" s="55" customFormat="1" ht="54.9" customHeight="1" x14ac:dyDescent="0.35">
      <c r="A15" s="244"/>
      <c r="B15" s="320" t="s">
        <v>502</v>
      </c>
      <c r="C15" s="230"/>
      <c r="D15" s="8"/>
      <c r="E15" s="230"/>
      <c r="F15" s="78"/>
      <c r="G15" s="231"/>
      <c r="H15" s="78"/>
      <c r="I15" s="231"/>
      <c r="J15" s="414"/>
      <c r="K15" s="231"/>
      <c r="L15" s="227"/>
      <c r="M15" s="231"/>
      <c r="N15" s="228"/>
      <c r="O15" s="231"/>
      <c r="P15" s="228"/>
      <c r="Q15" s="231"/>
      <c r="R15" s="228"/>
      <c r="S15" s="231"/>
      <c r="T15" s="228"/>
      <c r="U15" s="231"/>
    </row>
    <row r="16" spans="1:21" s="9" customFormat="1" ht="30" x14ac:dyDescent="0.4">
      <c r="A16"/>
      <c r="B16" s="266" t="s">
        <v>153</v>
      </c>
      <c r="C16" s="230"/>
      <c r="D16" s="8" t="s">
        <v>534</v>
      </c>
      <c r="E16" s="230"/>
      <c r="F16" s="78" t="s">
        <v>544</v>
      </c>
      <c r="G16" s="231"/>
      <c r="H16" s="78" t="s">
        <v>543</v>
      </c>
      <c r="I16" s="231"/>
      <c r="J16" s="414"/>
      <c r="K16" s="231"/>
      <c r="L16" s="227"/>
      <c r="M16" s="231"/>
      <c r="N16" s="228"/>
      <c r="O16" s="231"/>
      <c r="P16" s="228"/>
      <c r="Q16" s="231"/>
      <c r="R16" s="228"/>
      <c r="S16" s="231"/>
      <c r="T16" s="228"/>
      <c r="U16" s="231"/>
    </row>
    <row r="17" spans="1:21" ht="30" x14ac:dyDescent="0.4">
      <c r="B17" s="322" t="s">
        <v>503</v>
      </c>
      <c r="C17" s="315"/>
      <c r="D17" s="8" t="s">
        <v>534</v>
      </c>
      <c r="E17" s="230"/>
      <c r="F17" s="78" t="s">
        <v>544</v>
      </c>
      <c r="G17" s="231"/>
      <c r="H17" s="78" t="s">
        <v>543</v>
      </c>
      <c r="I17" s="321"/>
      <c r="J17" s="414"/>
      <c r="K17" s="321"/>
      <c r="L17" s="227"/>
      <c r="M17" s="321"/>
      <c r="N17" s="316"/>
      <c r="O17" s="321"/>
      <c r="P17" s="316"/>
      <c r="Q17" s="321"/>
      <c r="R17" s="316"/>
      <c r="S17" s="321"/>
      <c r="T17" s="316"/>
      <c r="U17" s="321"/>
    </row>
    <row r="18" spans="1:21" ht="30" x14ac:dyDescent="0.4">
      <c r="A18" s="264"/>
      <c r="B18" s="267" t="s">
        <v>154</v>
      </c>
      <c r="C18" s="247"/>
      <c r="D18" s="8" t="s">
        <v>534</v>
      </c>
      <c r="E18" s="230"/>
      <c r="F18" s="78" t="s">
        <v>544</v>
      </c>
      <c r="G18" s="231"/>
      <c r="H18" s="78" t="s">
        <v>543</v>
      </c>
      <c r="I18" s="308"/>
      <c r="J18" s="415"/>
      <c r="K18" s="308"/>
      <c r="L18" s="227"/>
      <c r="M18" s="308"/>
      <c r="N18" s="309"/>
      <c r="O18" s="308"/>
      <c r="P18" s="309"/>
      <c r="Q18" s="308"/>
      <c r="R18" s="309"/>
      <c r="S18" s="308"/>
      <c r="T18" s="309"/>
      <c r="U18" s="308"/>
    </row>
  </sheetData>
  <mergeCells count="1">
    <mergeCell ref="J7:J18"/>
  </mergeCells>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29"/>
  <sheetViews>
    <sheetView zoomScale="70" zoomScaleNormal="70" workbookViewId="0">
      <selection activeCell="B13" sqref="B13"/>
    </sheetView>
  </sheetViews>
  <sheetFormatPr baseColWidth="10" defaultColWidth="10.5" defaultRowHeight="16" x14ac:dyDescent="0.4"/>
  <cols>
    <col min="1" max="1" width="18" style="226" customWidth="1"/>
    <col min="2" max="2" width="44" style="225" customWidth="1"/>
    <col min="3" max="3" width="3.5" style="226" customWidth="1"/>
    <col min="4" max="4" width="32.58203125" style="226" customWidth="1"/>
    <col min="5" max="5" width="3.5" style="226" customWidth="1"/>
    <col min="6" max="6" width="30.5" style="226" customWidth="1"/>
    <col min="7" max="7" width="3.5" style="226" customWidth="1"/>
    <col min="8" max="8" width="30.5" style="226" customWidth="1"/>
    <col min="9" max="9" width="3.5" style="226" customWidth="1"/>
    <col min="10" max="10" width="47.9140625" style="226" customWidth="1"/>
    <col min="11" max="11" width="3" style="226" customWidth="1"/>
    <col min="12" max="12" width="36.08203125" customWidth="1"/>
    <col min="13" max="13" width="3" customWidth="1"/>
    <col min="14" max="14" width="39.5" style="226" customWidth="1"/>
    <col min="15" max="15" width="3" style="226" customWidth="1"/>
    <col min="16" max="16" width="39.5" style="226" customWidth="1"/>
    <col min="17" max="17" width="3" style="226" customWidth="1"/>
    <col min="18" max="18" width="39.5" style="226" customWidth="1"/>
    <col min="19" max="19" width="3" style="226" customWidth="1"/>
    <col min="20" max="20" width="39.5" style="226" customWidth="1"/>
    <col min="21" max="21" width="3" style="226" customWidth="1"/>
    <col min="22" max="300" width="10.9140625" style="226"/>
    <col min="301" max="16384" width="10.5" style="226"/>
  </cols>
  <sheetData>
    <row r="1" spans="1:21" ht="25" x14ac:dyDescent="0.5">
      <c r="A1" s="218" t="s">
        <v>155</v>
      </c>
    </row>
    <row r="3" spans="1:21" s="24" customFormat="1" ht="135" x14ac:dyDescent="0.35">
      <c r="A3" s="206" t="s">
        <v>156</v>
      </c>
      <c r="B3" s="41" t="s">
        <v>157</v>
      </c>
      <c r="D3" s="8" t="s">
        <v>670</v>
      </c>
      <c r="F3" s="42"/>
      <c r="H3" s="42"/>
      <c r="J3" s="227"/>
      <c r="L3" s="227"/>
      <c r="N3" s="228"/>
      <c r="P3" s="228"/>
      <c r="R3" s="228"/>
      <c r="T3" s="228"/>
    </row>
    <row r="4" spans="1:21" s="23" customFormat="1" ht="19" x14ac:dyDescent="0.35">
      <c r="A4" s="40"/>
      <c r="B4" s="32"/>
      <c r="D4" s="32"/>
      <c r="F4" s="32"/>
      <c r="H4" s="32"/>
      <c r="J4" s="33"/>
      <c r="L4" s="222"/>
      <c r="M4" s="222"/>
      <c r="N4" s="33"/>
      <c r="P4" s="33"/>
      <c r="R4" s="33"/>
      <c r="T4" s="33"/>
    </row>
    <row r="5" spans="1:21" s="275" customFormat="1" ht="80" x14ac:dyDescent="0.35">
      <c r="A5" s="280"/>
      <c r="B5" s="274"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3" customFormat="1" ht="19" x14ac:dyDescent="0.35">
      <c r="A6" s="40"/>
      <c r="B6" s="32"/>
      <c r="D6" s="32"/>
      <c r="F6" s="32"/>
      <c r="H6" s="32"/>
      <c r="J6" s="33"/>
      <c r="L6" s="24"/>
      <c r="M6" s="24"/>
      <c r="N6" s="33"/>
      <c r="P6" s="33"/>
      <c r="R6" s="33"/>
      <c r="T6" s="33"/>
    </row>
    <row r="7" spans="1:21" s="230" customFormat="1" ht="32.25" customHeight="1" x14ac:dyDescent="0.35">
      <c r="A7" s="229"/>
      <c r="B7" s="19" t="s">
        <v>158</v>
      </c>
      <c r="D7" s="8" t="s">
        <v>527</v>
      </c>
      <c r="F7" s="78" t="s">
        <v>528</v>
      </c>
      <c r="G7" s="231"/>
      <c r="H7" s="78" t="s">
        <v>545</v>
      </c>
      <c r="I7" s="231"/>
      <c r="J7" s="408"/>
      <c r="K7" s="231"/>
      <c r="L7" s="227"/>
      <c r="M7" s="231"/>
      <c r="N7" s="228"/>
      <c r="O7" s="23"/>
      <c r="P7" s="228"/>
      <c r="Q7" s="23"/>
      <c r="R7" s="228"/>
      <c r="S7" s="23"/>
      <c r="T7" s="228"/>
      <c r="U7" s="231"/>
    </row>
    <row r="8" spans="1:21" s="230" customFormat="1" ht="32.25" customHeight="1" x14ac:dyDescent="0.35">
      <c r="A8" s="229"/>
      <c r="B8" s="232" t="s">
        <v>159</v>
      </c>
      <c r="D8" s="8" t="s">
        <v>527</v>
      </c>
      <c r="F8" s="78" t="s">
        <v>528</v>
      </c>
      <c r="G8" s="231"/>
      <c r="H8" s="78" t="s">
        <v>545</v>
      </c>
      <c r="I8" s="231"/>
      <c r="J8" s="416"/>
      <c r="K8" s="23"/>
      <c r="L8" s="227"/>
      <c r="M8" s="23"/>
      <c r="N8" s="228"/>
      <c r="O8" s="23"/>
      <c r="P8" s="228"/>
      <c r="Q8" s="23"/>
      <c r="R8" s="228"/>
      <c r="S8" s="23"/>
      <c r="T8" s="228"/>
      <c r="U8" s="23"/>
    </row>
    <row r="9" spans="1:21" s="230" customFormat="1" ht="32.25" customHeight="1" x14ac:dyDescent="0.35">
      <c r="A9" s="229"/>
      <c r="B9" s="233" t="s">
        <v>160</v>
      </c>
      <c r="D9" s="8" t="s">
        <v>527</v>
      </c>
      <c r="F9" s="78" t="s">
        <v>528</v>
      </c>
      <c r="G9" s="231"/>
      <c r="H9" s="78" t="s">
        <v>545</v>
      </c>
      <c r="I9" s="231"/>
      <c r="J9" s="416"/>
      <c r="K9" s="24"/>
      <c r="L9" s="227"/>
      <c r="M9" s="24"/>
      <c r="N9" s="228"/>
      <c r="O9" s="24"/>
      <c r="P9" s="228"/>
      <c r="Q9" s="24"/>
      <c r="R9" s="228"/>
      <c r="S9" s="24"/>
      <c r="T9" s="228"/>
      <c r="U9" s="24"/>
    </row>
    <row r="10" spans="1:21" s="230" customFormat="1" ht="32.25" customHeight="1" x14ac:dyDescent="0.35">
      <c r="A10" s="229"/>
      <c r="B10" s="19" t="s">
        <v>161</v>
      </c>
      <c r="D10" s="8" t="s">
        <v>527</v>
      </c>
      <c r="F10" s="78" t="s">
        <v>528</v>
      </c>
      <c r="G10" s="231"/>
      <c r="H10" s="78" t="s">
        <v>545</v>
      </c>
      <c r="I10" s="231"/>
      <c r="J10" s="416"/>
      <c r="K10" s="23"/>
      <c r="L10" s="227"/>
      <c r="M10" s="23"/>
      <c r="N10" s="228"/>
      <c r="O10" s="23"/>
      <c r="P10" s="228"/>
      <c r="Q10" s="23"/>
      <c r="R10" s="228"/>
      <c r="S10" s="23"/>
      <c r="T10" s="228"/>
      <c r="U10" s="23"/>
    </row>
    <row r="11" spans="1:21" s="230" customFormat="1" ht="54" customHeight="1" x14ac:dyDescent="0.35">
      <c r="A11" s="229"/>
      <c r="B11" s="232" t="s">
        <v>162</v>
      </c>
      <c r="D11" s="8" t="s">
        <v>527</v>
      </c>
      <c r="F11" s="78" t="s">
        <v>528</v>
      </c>
      <c r="G11" s="231"/>
      <c r="H11" s="78" t="s">
        <v>545</v>
      </c>
      <c r="I11" s="231"/>
      <c r="J11" s="416"/>
      <c r="K11" s="231"/>
      <c r="L11" s="227"/>
      <c r="M11" s="231"/>
      <c r="N11" s="228"/>
      <c r="O11" s="231"/>
      <c r="P11" s="228"/>
      <c r="Q11" s="231"/>
      <c r="R11" s="228"/>
      <c r="S11" s="231"/>
      <c r="T11" s="228"/>
      <c r="U11" s="231"/>
    </row>
    <row r="12" spans="1:21" s="230" customFormat="1" ht="32.25" customHeight="1" x14ac:dyDescent="0.35">
      <c r="A12" s="229"/>
      <c r="B12" s="232" t="s">
        <v>163</v>
      </c>
      <c r="D12" s="8" t="s">
        <v>527</v>
      </c>
      <c r="F12" s="78" t="s">
        <v>528</v>
      </c>
      <c r="G12" s="231"/>
      <c r="H12" s="78" t="s">
        <v>545</v>
      </c>
      <c r="I12" s="231"/>
      <c r="J12" s="416"/>
      <c r="K12" s="231"/>
      <c r="L12" s="227"/>
      <c r="M12" s="231"/>
      <c r="N12" s="228"/>
      <c r="O12" s="231"/>
      <c r="P12" s="228"/>
      <c r="Q12" s="231"/>
      <c r="R12" s="228"/>
      <c r="S12" s="231"/>
      <c r="T12" s="228"/>
      <c r="U12" s="231"/>
    </row>
    <row r="13" spans="1:21" s="230" customFormat="1" ht="32.25" customHeight="1" x14ac:dyDescent="0.35">
      <c r="A13" s="229"/>
      <c r="B13" s="232" t="s">
        <v>164</v>
      </c>
      <c r="D13" s="8" t="s">
        <v>527</v>
      </c>
      <c r="F13" s="78" t="s">
        <v>528</v>
      </c>
      <c r="G13" s="231"/>
      <c r="H13" s="78" t="s">
        <v>545</v>
      </c>
      <c r="I13" s="231"/>
      <c r="J13" s="416"/>
      <c r="K13" s="231"/>
      <c r="L13" s="227"/>
      <c r="M13" s="231"/>
      <c r="N13" s="228"/>
      <c r="O13" s="231"/>
      <c r="P13" s="228"/>
      <c r="Q13" s="231"/>
      <c r="R13" s="228"/>
      <c r="S13" s="231"/>
      <c r="T13" s="228"/>
      <c r="U13" s="231"/>
    </row>
    <row r="14" spans="1:21" s="230" customFormat="1" ht="32.25" customHeight="1" x14ac:dyDescent="0.4">
      <c r="A14" s="229"/>
      <c r="B14" s="232" t="s">
        <v>165</v>
      </c>
      <c r="D14" s="8" t="s">
        <v>527</v>
      </c>
      <c r="F14" s="78" t="s">
        <v>528</v>
      </c>
      <c r="G14" s="231"/>
      <c r="H14" s="78" t="s">
        <v>545</v>
      </c>
      <c r="I14" s="234"/>
      <c r="J14" s="416"/>
      <c r="K14" s="234"/>
      <c r="L14" s="227"/>
      <c r="M14" s="25"/>
      <c r="N14" s="228"/>
      <c r="O14" s="234"/>
      <c r="P14" s="228"/>
      <c r="Q14" s="234"/>
      <c r="R14" s="228"/>
      <c r="S14" s="234"/>
      <c r="T14" s="228"/>
      <c r="U14" s="234"/>
    </row>
    <row r="15" spans="1:21" s="230" customFormat="1" ht="32.25" customHeight="1" x14ac:dyDescent="0.4">
      <c r="A15" s="229"/>
      <c r="B15" s="232" t="s">
        <v>166</v>
      </c>
      <c r="D15" s="8" t="s">
        <v>527</v>
      </c>
      <c r="F15" s="78" t="s">
        <v>528</v>
      </c>
      <c r="G15" s="231"/>
      <c r="H15" s="78" t="s">
        <v>545</v>
      </c>
      <c r="I15" s="234"/>
      <c r="J15" s="416"/>
      <c r="K15" s="234"/>
      <c r="L15" s="227"/>
      <c r="M15" s="25"/>
      <c r="N15" s="228"/>
      <c r="O15" s="234"/>
      <c r="P15" s="228"/>
      <c r="Q15" s="234"/>
      <c r="R15" s="228"/>
      <c r="S15" s="234"/>
      <c r="T15" s="228"/>
      <c r="U15" s="234"/>
    </row>
    <row r="16" spans="1:21" s="230" customFormat="1" ht="32.25" customHeight="1" x14ac:dyDescent="0.4">
      <c r="A16" s="229"/>
      <c r="B16" s="232" t="s">
        <v>167</v>
      </c>
      <c r="D16" s="8" t="s">
        <v>527</v>
      </c>
      <c r="F16" s="78" t="s">
        <v>528</v>
      </c>
      <c r="G16" s="231"/>
      <c r="H16" s="78" t="s">
        <v>545</v>
      </c>
      <c r="I16" s="234"/>
      <c r="J16" s="416"/>
      <c r="K16" s="234"/>
      <c r="L16" s="227"/>
      <c r="M16" s="25"/>
      <c r="N16" s="228"/>
      <c r="O16" s="234"/>
      <c r="P16" s="228"/>
      <c r="Q16" s="234"/>
      <c r="R16" s="228"/>
      <c r="S16" s="234"/>
      <c r="T16" s="228"/>
      <c r="U16" s="234"/>
    </row>
    <row r="17" spans="1:21" s="230" customFormat="1" ht="32.25" customHeight="1" x14ac:dyDescent="0.4">
      <c r="A17" s="229"/>
      <c r="B17" s="19" t="s">
        <v>168</v>
      </c>
      <c r="D17" s="8" t="s">
        <v>527</v>
      </c>
      <c r="F17" s="78" t="s">
        <v>528</v>
      </c>
      <c r="G17" s="231"/>
      <c r="H17" s="78" t="s">
        <v>545</v>
      </c>
      <c r="I17" s="234"/>
      <c r="J17" s="417"/>
      <c r="K17" s="234"/>
      <c r="L17" s="227"/>
      <c r="M17" s="25"/>
      <c r="N17" s="228"/>
      <c r="O17" s="234"/>
      <c r="P17" s="228"/>
      <c r="Q17" s="234"/>
      <c r="R17" s="228"/>
      <c r="S17" s="234"/>
      <c r="T17" s="228"/>
      <c r="U17" s="234"/>
    </row>
    <row r="18" spans="1:21" s="237" customFormat="1" x14ac:dyDescent="0.4">
      <c r="A18" s="235"/>
      <c r="B18" s="236"/>
    </row>
    <row r="19" spans="1:21" x14ac:dyDescent="0.4">
      <c r="L19" s="226"/>
      <c r="M19" s="226"/>
    </row>
    <row r="20" spans="1:21" x14ac:dyDescent="0.4">
      <c r="L20" s="226"/>
      <c r="M20" s="226"/>
    </row>
    <row r="21" spans="1:21" x14ac:dyDescent="0.4">
      <c r="L21" s="226"/>
      <c r="M21" s="226"/>
    </row>
    <row r="22" spans="1:21" x14ac:dyDescent="0.4">
      <c r="L22" s="226"/>
      <c r="M22" s="226"/>
    </row>
    <row r="23" spans="1:21" x14ac:dyDescent="0.4">
      <c r="L23" s="226"/>
      <c r="M23" s="226"/>
    </row>
    <row r="24" spans="1:21" x14ac:dyDescent="0.4">
      <c r="L24" s="226"/>
      <c r="M24" s="226"/>
    </row>
    <row r="25" spans="1:21" x14ac:dyDescent="0.4">
      <c r="L25" s="226"/>
      <c r="M25" s="226"/>
    </row>
    <row r="26" spans="1:21" x14ac:dyDescent="0.4">
      <c r="L26" s="226"/>
      <c r="M26" s="226"/>
    </row>
    <row r="27" spans="1:21" x14ac:dyDescent="0.4">
      <c r="L27" s="226"/>
    </row>
    <row r="28" spans="1:21" x14ac:dyDescent="0.4">
      <c r="L28" s="226"/>
    </row>
    <row r="29" spans="1:21" x14ac:dyDescent="0.4">
      <c r="L29" s="226"/>
    </row>
  </sheetData>
  <mergeCells count="1">
    <mergeCell ref="J7:J17"/>
  </mergeCells>
  <pageMargins left="0.23622047244094491" right="0.23622047244094491" top="0.74803149606299213" bottom="0.74803149606299213" header="0.31496062992125984" footer="0.31496062992125984"/>
  <pageSetup paperSize="8"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U25"/>
  <sheetViews>
    <sheetView tabSelected="1" zoomScale="70" zoomScaleNormal="70" workbookViewId="0">
      <selection activeCell="H5" sqref="H5"/>
    </sheetView>
  </sheetViews>
  <sheetFormatPr baseColWidth="10" defaultColWidth="10.5" defaultRowHeight="16" x14ac:dyDescent="0.4"/>
  <cols>
    <col min="1" max="1" width="15" customWidth="1"/>
    <col min="2" max="2" width="65.4140625" customWidth="1"/>
    <col min="3" max="3" width="3.4140625" customWidth="1"/>
    <col min="4" max="4" width="38.5" customWidth="1"/>
    <col min="5" max="5" width="3.4140625" customWidth="1"/>
    <col min="6" max="6" width="26.4140625" customWidth="1"/>
    <col min="7" max="7" width="3.4140625" customWidth="1"/>
    <col min="8" max="8" width="26.4140625" customWidth="1"/>
    <col min="9" max="9" width="3.4140625" customWidth="1"/>
    <col min="10" max="10" width="51" customWidth="1"/>
    <col min="11" max="11" width="3" style="226" customWidth="1"/>
    <col min="12" max="12" width="36.08203125" customWidth="1"/>
    <col min="13" max="13" width="3.4140625" customWidth="1"/>
    <col min="14" max="14" width="39.5" customWidth="1"/>
    <col min="15" max="15" width="3.4140625" customWidth="1"/>
    <col min="16" max="16" width="39.5" customWidth="1"/>
    <col min="17" max="17" width="3.4140625" customWidth="1"/>
    <col min="18" max="18" width="39.5" customWidth="1"/>
    <col min="19" max="19" width="3.4140625" customWidth="1"/>
    <col min="20" max="20" width="39.5" customWidth="1"/>
    <col min="21" max="21" width="3.4140625" customWidth="1"/>
  </cols>
  <sheetData>
    <row r="1" spans="1:21" ht="25" x14ac:dyDescent="0.5">
      <c r="A1" s="218" t="s">
        <v>169</v>
      </c>
    </row>
    <row r="3" spans="1:21" s="24" customFormat="1" ht="135" x14ac:dyDescent="0.35">
      <c r="A3" s="206" t="s">
        <v>170</v>
      </c>
      <c r="B3" s="41" t="s">
        <v>171</v>
      </c>
      <c r="D3" s="8" t="s">
        <v>670</v>
      </c>
      <c r="F3" s="42"/>
      <c r="H3" s="42"/>
      <c r="J3" s="227"/>
      <c r="L3" s="227"/>
      <c r="N3" s="228"/>
      <c r="P3" s="228"/>
      <c r="R3" s="228"/>
      <c r="T3" s="228"/>
    </row>
    <row r="4" spans="1:21" s="23" customFormat="1" ht="19" x14ac:dyDescent="0.35">
      <c r="A4" s="40"/>
      <c r="B4" s="32"/>
      <c r="D4" s="32"/>
      <c r="F4" s="32"/>
      <c r="H4" s="32"/>
      <c r="J4" s="33"/>
      <c r="L4" s="222"/>
      <c r="N4" s="33"/>
      <c r="P4" s="33"/>
      <c r="R4" s="33"/>
      <c r="T4" s="33"/>
    </row>
    <row r="5" spans="1:21" s="275" customFormat="1" ht="64" x14ac:dyDescent="0.35">
      <c r="A5" s="280"/>
      <c r="B5" s="281" t="s">
        <v>96</v>
      </c>
      <c r="D5" s="276" t="s">
        <v>97</v>
      </c>
      <c r="E5" s="277"/>
      <c r="F5" s="276" t="s">
        <v>98</v>
      </c>
      <c r="G5" s="277"/>
      <c r="H5" s="276" t="s">
        <v>99</v>
      </c>
      <c r="J5" s="278" t="s">
        <v>100</v>
      </c>
      <c r="K5" s="277"/>
      <c r="L5" s="278" t="s">
        <v>506</v>
      </c>
      <c r="M5" s="277"/>
      <c r="N5" s="278" t="s">
        <v>101</v>
      </c>
      <c r="O5" s="277"/>
      <c r="P5" s="278" t="s">
        <v>102</v>
      </c>
      <c r="Q5" s="277"/>
      <c r="R5" s="278" t="s">
        <v>103</v>
      </c>
      <c r="S5" s="277"/>
      <c r="T5" s="278" t="s">
        <v>104</v>
      </c>
      <c r="U5" s="277"/>
    </row>
    <row r="6" spans="1:21" s="23" customFormat="1" ht="19" x14ac:dyDescent="0.35">
      <c r="A6" s="40"/>
      <c r="B6" s="32"/>
      <c r="D6" s="32"/>
      <c r="F6" s="32"/>
      <c r="H6" s="32"/>
      <c r="J6" s="33"/>
      <c r="L6" s="24"/>
      <c r="N6" s="33"/>
      <c r="P6" s="33"/>
      <c r="R6" s="33"/>
      <c r="T6" s="33"/>
    </row>
    <row r="7" spans="1:21" s="24" customFormat="1" ht="30" x14ac:dyDescent="0.35">
      <c r="A7" s="206" t="s">
        <v>118</v>
      </c>
      <c r="B7" s="41" t="s">
        <v>172</v>
      </c>
      <c r="D7" s="8" t="s">
        <v>533</v>
      </c>
      <c r="F7" s="42"/>
      <c r="H7" s="42"/>
      <c r="J7" s="227"/>
      <c r="K7" s="231"/>
      <c r="L7" s="227"/>
    </row>
    <row r="8" spans="1:21" s="23" customFormat="1" ht="19" x14ac:dyDescent="0.35">
      <c r="A8" s="53"/>
      <c r="B8" s="32"/>
      <c r="D8" s="32"/>
      <c r="F8" s="32"/>
      <c r="H8" s="32"/>
      <c r="J8" s="33"/>
    </row>
    <row r="9" spans="1:21" s="7" customFormat="1" ht="51" customHeight="1" x14ac:dyDescent="0.35">
      <c r="A9" s="206" t="s">
        <v>173</v>
      </c>
      <c r="B9" s="19" t="s">
        <v>174</v>
      </c>
      <c r="C9" s="230"/>
      <c r="D9" s="8" t="s">
        <v>527</v>
      </c>
      <c r="E9" s="230"/>
      <c r="F9" s="78" t="s">
        <v>528</v>
      </c>
      <c r="G9" s="231"/>
      <c r="H9" s="78" t="s">
        <v>546</v>
      </c>
      <c r="I9" s="231"/>
      <c r="J9" s="408"/>
      <c r="K9" s="24"/>
      <c r="L9" s="227"/>
      <c r="M9" s="231"/>
      <c r="N9" s="228"/>
      <c r="O9" s="23"/>
      <c r="P9" s="228"/>
      <c r="Q9" s="23"/>
      <c r="R9" s="228"/>
      <c r="S9" s="23"/>
      <c r="T9" s="228"/>
      <c r="U9" s="231"/>
    </row>
    <row r="10" spans="1:21" s="7" customFormat="1" ht="51" customHeight="1" x14ac:dyDescent="0.35">
      <c r="A10" s="401" t="s">
        <v>175</v>
      </c>
      <c r="B10" s="345" t="s">
        <v>507</v>
      </c>
      <c r="C10" s="230"/>
      <c r="D10" s="8" t="s">
        <v>527</v>
      </c>
      <c r="E10" s="230"/>
      <c r="F10" s="78" t="s">
        <v>528</v>
      </c>
      <c r="G10" s="231"/>
      <c r="H10" s="78" t="s">
        <v>546</v>
      </c>
      <c r="I10" s="231"/>
      <c r="J10" s="409"/>
      <c r="K10" s="23"/>
      <c r="L10" s="227"/>
      <c r="M10" s="23"/>
      <c r="N10" s="228"/>
      <c r="O10" s="23"/>
      <c r="P10" s="228"/>
      <c r="Q10" s="23"/>
      <c r="R10" s="228"/>
      <c r="S10" s="23"/>
      <c r="T10" s="228"/>
      <c r="U10" s="23"/>
    </row>
    <row r="11" spans="1:21" s="7" customFormat="1" ht="51" customHeight="1" x14ac:dyDescent="0.35">
      <c r="A11" s="412"/>
      <c r="B11" s="346" t="s">
        <v>508</v>
      </c>
      <c r="C11" s="230"/>
      <c r="D11" s="8" t="s">
        <v>527</v>
      </c>
      <c r="E11" s="230"/>
      <c r="F11" s="78" t="s">
        <v>528</v>
      </c>
      <c r="G11" s="231"/>
      <c r="H11" s="78" t="s">
        <v>546</v>
      </c>
      <c r="I11" s="231"/>
      <c r="J11" s="409"/>
      <c r="K11" s="231"/>
      <c r="L11" s="227"/>
      <c r="M11" s="24"/>
      <c r="N11" s="228"/>
      <c r="O11" s="24"/>
      <c r="P11" s="228"/>
      <c r="Q11" s="24"/>
      <c r="R11" s="228"/>
      <c r="S11" s="24"/>
      <c r="T11" s="228"/>
      <c r="U11" s="24"/>
    </row>
    <row r="12" spans="1:21" s="7" customFormat="1" ht="51" customHeight="1" x14ac:dyDescent="0.35">
      <c r="A12" s="412"/>
      <c r="B12" s="346" t="s">
        <v>509</v>
      </c>
      <c r="C12" s="230"/>
      <c r="D12" s="8" t="s">
        <v>527</v>
      </c>
      <c r="E12" s="230"/>
      <c r="F12" s="78" t="s">
        <v>528</v>
      </c>
      <c r="G12" s="231"/>
      <c r="H12" s="78" t="s">
        <v>546</v>
      </c>
      <c r="I12" s="231"/>
      <c r="J12" s="409"/>
      <c r="K12" s="231"/>
      <c r="L12" s="227"/>
      <c r="M12" s="23"/>
      <c r="N12" s="228"/>
      <c r="O12" s="23"/>
      <c r="P12" s="228"/>
      <c r="Q12" s="23"/>
      <c r="R12" s="228"/>
      <c r="S12" s="23"/>
      <c r="T12" s="228"/>
      <c r="U12" s="23"/>
    </row>
    <row r="13" spans="1:21" s="7" customFormat="1" ht="51" customHeight="1" x14ac:dyDescent="0.35">
      <c r="A13" s="412"/>
      <c r="B13" s="346" t="s">
        <v>510</v>
      </c>
      <c r="C13" s="230"/>
      <c r="D13" s="8" t="s">
        <v>527</v>
      </c>
      <c r="E13" s="230"/>
      <c r="F13" s="78" t="s">
        <v>528</v>
      </c>
      <c r="G13" s="231"/>
      <c r="H13" s="78" t="s">
        <v>546</v>
      </c>
      <c r="I13" s="231"/>
      <c r="J13" s="409"/>
      <c r="K13" s="231"/>
      <c r="L13" s="227"/>
      <c r="M13" s="231"/>
      <c r="N13" s="228"/>
      <c r="O13" s="231"/>
      <c r="P13" s="228"/>
      <c r="Q13" s="231"/>
      <c r="R13" s="228"/>
      <c r="S13" s="231"/>
      <c r="T13" s="228"/>
      <c r="U13" s="231"/>
    </row>
    <row r="14" spans="1:21" s="7" customFormat="1" ht="51" customHeight="1" x14ac:dyDescent="0.4">
      <c r="A14" s="412"/>
      <c r="B14" s="346" t="s">
        <v>511</v>
      </c>
      <c r="C14" s="230"/>
      <c r="D14" s="8" t="s">
        <v>527</v>
      </c>
      <c r="E14" s="230"/>
      <c r="F14" s="78" t="s">
        <v>528</v>
      </c>
      <c r="G14" s="231"/>
      <c r="H14" s="78" t="s">
        <v>546</v>
      </c>
      <c r="I14" s="231"/>
      <c r="J14" s="409"/>
      <c r="K14" s="234"/>
      <c r="L14" s="227"/>
      <c r="M14" s="231"/>
      <c r="N14" s="228"/>
      <c r="O14" s="231"/>
      <c r="P14" s="228"/>
      <c r="Q14" s="231"/>
      <c r="R14" s="228"/>
      <c r="S14" s="231"/>
      <c r="T14" s="228"/>
      <c r="U14" s="231"/>
    </row>
    <row r="15" spans="1:21" s="7" customFormat="1" ht="51" customHeight="1" x14ac:dyDescent="0.4">
      <c r="A15" s="412"/>
      <c r="B15" s="346" t="s">
        <v>512</v>
      </c>
      <c r="C15" s="230"/>
      <c r="D15" s="8" t="s">
        <v>527</v>
      </c>
      <c r="E15" s="230"/>
      <c r="F15" s="78" t="s">
        <v>528</v>
      </c>
      <c r="G15" s="231"/>
      <c r="H15" s="78" t="s">
        <v>546</v>
      </c>
      <c r="I15" s="231"/>
      <c r="J15" s="409"/>
      <c r="K15" s="234"/>
      <c r="L15" s="227"/>
      <c r="M15" s="231"/>
      <c r="N15" s="228"/>
      <c r="O15" s="231"/>
      <c r="P15" s="228"/>
      <c r="Q15" s="231"/>
      <c r="R15" s="228"/>
      <c r="S15" s="231"/>
      <c r="T15" s="228"/>
      <c r="U15" s="231"/>
    </row>
    <row r="16" spans="1:21" s="7" customFormat="1" ht="51" customHeight="1" x14ac:dyDescent="0.4">
      <c r="A16" s="401" t="s">
        <v>176</v>
      </c>
      <c r="B16" s="19" t="s">
        <v>177</v>
      </c>
      <c r="C16" s="230"/>
      <c r="D16" s="8" t="s">
        <v>527</v>
      </c>
      <c r="E16" s="230"/>
      <c r="F16" s="78" t="s">
        <v>528</v>
      </c>
      <c r="G16" s="231"/>
      <c r="H16" s="78" t="s">
        <v>546</v>
      </c>
      <c r="I16" s="25"/>
      <c r="J16" s="409"/>
      <c r="K16" s="332"/>
      <c r="L16" s="227"/>
      <c r="M16" s="25"/>
      <c r="N16" s="228"/>
      <c r="O16" s="25"/>
      <c r="P16" s="228"/>
      <c r="Q16" s="25"/>
      <c r="R16" s="228"/>
      <c r="S16" s="25"/>
      <c r="T16" s="228"/>
      <c r="U16" s="25"/>
    </row>
    <row r="17" spans="1:21" s="7" customFormat="1" ht="51" customHeight="1" x14ac:dyDescent="0.4">
      <c r="A17" s="412"/>
      <c r="B17" s="19" t="s">
        <v>178</v>
      </c>
      <c r="C17" s="230"/>
      <c r="D17" s="8" t="s">
        <v>527</v>
      </c>
      <c r="E17" s="230"/>
      <c r="F17" s="78" t="s">
        <v>528</v>
      </c>
      <c r="G17" s="231"/>
      <c r="H17" s="78" t="s">
        <v>546</v>
      </c>
      <c r="I17" s="25"/>
      <c r="J17" s="418"/>
      <c r="K17" s="226"/>
      <c r="L17" s="227"/>
      <c r="M17" s="328"/>
      <c r="N17" s="228"/>
      <c r="O17" s="25"/>
      <c r="P17" s="228"/>
      <c r="Q17" s="25"/>
      <c r="R17" s="228"/>
      <c r="S17" s="25"/>
      <c r="T17" s="228"/>
      <c r="U17" s="25"/>
    </row>
    <row r="18" spans="1:21" s="7" customFormat="1" ht="51" customHeight="1" x14ac:dyDescent="0.4">
      <c r="A18" s="401" t="s">
        <v>179</v>
      </c>
      <c r="B18" s="310" t="s">
        <v>180</v>
      </c>
      <c r="C18" s="230"/>
      <c r="D18" s="8" t="s">
        <v>527</v>
      </c>
      <c r="E18" s="230"/>
      <c r="F18" s="78" t="s">
        <v>528</v>
      </c>
      <c r="G18" s="231"/>
      <c r="H18" s="78" t="s">
        <v>546</v>
      </c>
      <c r="I18" s="25"/>
      <c r="J18" s="418"/>
      <c r="K18" s="226"/>
      <c r="L18" s="227"/>
      <c r="M18" s="328"/>
      <c r="N18" s="228"/>
      <c r="O18" s="25"/>
      <c r="P18" s="228"/>
      <c r="Q18" s="25"/>
      <c r="R18" s="228"/>
      <c r="S18" s="25"/>
      <c r="T18" s="228"/>
      <c r="U18" s="25"/>
    </row>
    <row r="19" spans="1:21" s="7" customFormat="1" ht="51" customHeight="1" x14ac:dyDescent="0.4">
      <c r="A19" s="412"/>
      <c r="B19" s="310" t="s">
        <v>181</v>
      </c>
      <c r="C19" s="230"/>
      <c r="D19" s="8" t="s">
        <v>527</v>
      </c>
      <c r="E19" s="230"/>
      <c r="F19" s="78" t="s">
        <v>528</v>
      </c>
      <c r="G19" s="231"/>
      <c r="H19" s="78" t="s">
        <v>546</v>
      </c>
      <c r="I19" s="25"/>
      <c r="J19" s="418"/>
      <c r="K19" s="226"/>
      <c r="L19" s="227"/>
      <c r="M19" s="328"/>
      <c r="N19" s="228"/>
      <c r="O19" s="25"/>
      <c r="P19" s="228"/>
      <c r="Q19" s="25"/>
      <c r="R19" s="228"/>
      <c r="S19" s="25"/>
      <c r="T19" s="228"/>
      <c r="U19" s="25"/>
    </row>
    <row r="20" spans="1:21" s="7" customFormat="1" ht="51" customHeight="1" x14ac:dyDescent="0.4">
      <c r="A20" s="412"/>
      <c r="B20" s="310" t="s">
        <v>182</v>
      </c>
      <c r="C20" s="230"/>
      <c r="D20" s="8" t="s">
        <v>527</v>
      </c>
      <c r="E20" s="230"/>
      <c r="F20" s="78" t="s">
        <v>528</v>
      </c>
      <c r="G20" s="231"/>
      <c r="H20" s="78" t="s">
        <v>546</v>
      </c>
      <c r="I20" s="25"/>
      <c r="J20" s="418"/>
      <c r="K20" s="226"/>
      <c r="L20" s="227"/>
      <c r="M20" s="328"/>
      <c r="N20" s="228"/>
      <c r="O20" s="25"/>
      <c r="P20" s="228"/>
      <c r="Q20" s="25"/>
      <c r="R20" s="228"/>
      <c r="S20" s="25"/>
      <c r="T20" s="228"/>
      <c r="U20" s="25"/>
    </row>
    <row r="21" spans="1:21" s="7" customFormat="1" ht="51" customHeight="1" x14ac:dyDescent="0.4">
      <c r="A21" s="412"/>
      <c r="B21" s="310" t="s">
        <v>183</v>
      </c>
      <c r="C21" s="230"/>
      <c r="D21" s="8" t="s">
        <v>527</v>
      </c>
      <c r="E21" s="230"/>
      <c r="F21" s="78" t="s">
        <v>528</v>
      </c>
      <c r="G21" s="231"/>
      <c r="H21" s="78" t="s">
        <v>546</v>
      </c>
      <c r="I21" s="25"/>
      <c r="J21" s="418"/>
      <c r="K21" s="226"/>
      <c r="L21" s="227"/>
      <c r="M21" s="328"/>
      <c r="N21" s="228"/>
      <c r="O21" s="25"/>
      <c r="P21" s="228"/>
      <c r="Q21" s="25"/>
      <c r="R21" s="228"/>
      <c r="S21" s="25"/>
      <c r="T21" s="228"/>
      <c r="U21" s="25"/>
    </row>
    <row r="22" spans="1:21" s="7" customFormat="1" ht="51" customHeight="1" x14ac:dyDescent="0.4">
      <c r="A22" s="401" t="s">
        <v>184</v>
      </c>
      <c r="B22" s="310" t="s">
        <v>185</v>
      </c>
      <c r="C22" s="230"/>
      <c r="D22" s="8" t="s">
        <v>527</v>
      </c>
      <c r="E22" s="230"/>
      <c r="F22" s="78" t="s">
        <v>528</v>
      </c>
      <c r="G22" s="231"/>
      <c r="H22" s="78" t="s">
        <v>546</v>
      </c>
      <c r="I22" s="25"/>
      <c r="J22" s="418"/>
      <c r="K22" s="226"/>
      <c r="L22" s="227"/>
      <c r="M22" s="328"/>
      <c r="N22" s="228"/>
      <c r="O22" s="25"/>
      <c r="P22" s="228"/>
      <c r="Q22" s="25"/>
      <c r="R22" s="228"/>
      <c r="S22" s="25"/>
      <c r="T22" s="228"/>
      <c r="U22" s="25"/>
    </row>
    <row r="23" spans="1:21" s="7" customFormat="1" ht="51" customHeight="1" x14ac:dyDescent="0.4">
      <c r="A23" s="412"/>
      <c r="B23" s="310" t="s">
        <v>186</v>
      </c>
      <c r="C23" s="230"/>
      <c r="D23" s="8" t="s">
        <v>527</v>
      </c>
      <c r="E23" s="230"/>
      <c r="F23" s="78" t="s">
        <v>528</v>
      </c>
      <c r="G23" s="231"/>
      <c r="H23" s="78" t="s">
        <v>546</v>
      </c>
      <c r="I23" s="25"/>
      <c r="J23" s="418"/>
      <c r="K23" s="226"/>
      <c r="L23" s="227"/>
      <c r="M23" s="328"/>
      <c r="N23" s="228"/>
      <c r="O23" s="25"/>
      <c r="P23" s="228"/>
      <c r="Q23" s="25"/>
      <c r="R23" s="228"/>
      <c r="S23" s="25"/>
      <c r="T23" s="228"/>
      <c r="U23" s="25"/>
    </row>
    <row r="24" spans="1:21" s="7" customFormat="1" ht="51" customHeight="1" x14ac:dyDescent="0.4">
      <c r="A24" s="206" t="s">
        <v>187</v>
      </c>
      <c r="B24" s="310" t="s">
        <v>188</v>
      </c>
      <c r="C24" s="230"/>
      <c r="D24" s="8" t="s">
        <v>527</v>
      </c>
      <c r="E24" s="230"/>
      <c r="F24" s="78" t="s">
        <v>528</v>
      </c>
      <c r="G24" s="231"/>
      <c r="H24" s="78" t="s">
        <v>546</v>
      </c>
      <c r="I24" s="25"/>
      <c r="J24" s="410"/>
      <c r="K24" s="226"/>
      <c r="L24" s="227"/>
      <c r="M24" s="25"/>
      <c r="N24" s="228"/>
      <c r="O24" s="25"/>
      <c r="P24" s="228"/>
      <c r="Q24" s="25"/>
      <c r="R24" s="228"/>
      <c r="S24" s="25"/>
      <c r="T24" s="228"/>
      <c r="U24" s="25"/>
    </row>
    <row r="25" spans="1:21" s="9" customFormat="1" ht="15.5" x14ac:dyDescent="0.35">
      <c r="A25" s="45"/>
    </row>
  </sheetData>
  <mergeCells count="5">
    <mergeCell ref="A10:A15"/>
    <mergeCell ref="A16:A17"/>
    <mergeCell ref="A18:A21"/>
    <mergeCell ref="A22:A23"/>
    <mergeCell ref="J9:J24"/>
  </mergeCells>
  <pageMargins left="0.23622047244094491" right="0.23622047244094491" top="0.74803149606299213" bottom="0.74803149606299213" header="0.31496062992125984" footer="0.31496062992125984"/>
  <pageSetup paperSize="8" scale="7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23"/>
  <sheetViews>
    <sheetView zoomScale="70" zoomScaleNormal="70" workbookViewId="0">
      <selection activeCell="D1" sqref="D1"/>
    </sheetView>
  </sheetViews>
  <sheetFormatPr baseColWidth="10" defaultColWidth="10.5" defaultRowHeight="16" x14ac:dyDescent="0.4"/>
  <cols>
    <col min="1" max="1" width="18.4140625" style="226" customWidth="1"/>
    <col min="2" max="2" width="37.5" style="226" customWidth="1"/>
    <col min="3" max="3" width="3" style="226" customWidth="1"/>
    <col min="4" max="4" width="39" style="226" customWidth="1"/>
    <col min="5" max="5" width="3" style="226" customWidth="1"/>
    <col min="6" max="6" width="28.5" style="226" customWidth="1"/>
    <col min="7" max="7" width="3" style="226" customWidth="1"/>
    <col min="8" max="8" width="28.5" style="226" customWidth="1"/>
    <col min="9" max="9" width="3" style="226" customWidth="1"/>
    <col min="10" max="10" width="39.5" style="226" customWidth="1"/>
    <col min="11" max="11" width="3" style="226" customWidth="1"/>
    <col min="12" max="12" width="36.08203125" customWidth="1"/>
    <col min="13" max="13" width="3" style="226" customWidth="1"/>
    <col min="14" max="14" width="39.5" style="226" customWidth="1"/>
    <col min="15" max="15" width="3" style="226" customWidth="1"/>
    <col min="16" max="16" width="39.5" style="226" customWidth="1"/>
    <col min="17" max="17" width="3" style="226" customWidth="1"/>
    <col min="18" max="18" width="39.5" style="226" customWidth="1"/>
    <col min="19" max="19" width="3" style="226" customWidth="1"/>
    <col min="20" max="20" width="39.5" style="226" customWidth="1"/>
    <col min="21" max="21" width="3" style="226" customWidth="1"/>
    <col min="22" max="16384" width="10.5" style="226"/>
  </cols>
  <sheetData>
    <row r="1" spans="1:21" ht="25" x14ac:dyDescent="0.5">
      <c r="A1" s="218" t="s">
        <v>189</v>
      </c>
    </row>
    <row r="3" spans="1:21" s="20" customFormat="1" ht="105" x14ac:dyDescent="0.35">
      <c r="A3" s="27" t="s">
        <v>190</v>
      </c>
      <c r="B3" s="202" t="s">
        <v>191</v>
      </c>
      <c r="D3" s="8" t="s">
        <v>670</v>
      </c>
      <c r="E3" s="21"/>
      <c r="F3" s="22"/>
      <c r="G3" s="21"/>
      <c r="H3" s="22"/>
      <c r="I3" s="21"/>
      <c r="J3" s="238"/>
      <c r="K3" s="24"/>
      <c r="L3" s="227"/>
      <c r="N3" s="239"/>
      <c r="P3" s="239"/>
      <c r="R3" s="239"/>
      <c r="T3" s="239"/>
    </row>
    <row r="4" spans="1:21" s="2" customFormat="1" ht="19" x14ac:dyDescent="0.35">
      <c r="B4" s="3"/>
      <c r="D4" s="3"/>
      <c r="F4" s="3"/>
      <c r="H4" s="3"/>
      <c r="J4" s="4"/>
      <c r="K4" s="23"/>
      <c r="L4" s="222"/>
      <c r="N4" s="4"/>
      <c r="P4" s="4"/>
      <c r="R4" s="4"/>
      <c r="T4" s="4"/>
    </row>
    <row r="5" spans="1:21" s="124" customFormat="1" ht="96" x14ac:dyDescent="0.35">
      <c r="A5" s="285"/>
      <c r="B5" s="286" t="s">
        <v>96</v>
      </c>
      <c r="C5" s="287"/>
      <c r="D5" s="276" t="s">
        <v>97</v>
      </c>
      <c r="E5" s="277"/>
      <c r="F5" s="276" t="s">
        <v>98</v>
      </c>
      <c r="G5" s="277"/>
      <c r="H5" s="276" t="s">
        <v>99</v>
      </c>
      <c r="I5" s="275"/>
      <c r="J5" s="278" t="s">
        <v>100</v>
      </c>
      <c r="K5" s="277"/>
      <c r="L5" s="278" t="s">
        <v>506</v>
      </c>
      <c r="M5" s="288"/>
      <c r="N5" s="289" t="s">
        <v>101</v>
      </c>
      <c r="O5" s="288"/>
      <c r="P5" s="289" t="s">
        <v>102</v>
      </c>
      <c r="Q5" s="288"/>
      <c r="R5" s="289" t="s">
        <v>103</v>
      </c>
      <c r="S5" s="288"/>
      <c r="T5" s="289" t="s">
        <v>104</v>
      </c>
      <c r="U5" s="288"/>
    </row>
    <row r="6" spans="1:21" s="2" customFormat="1" ht="19" x14ac:dyDescent="0.35">
      <c r="B6" s="3"/>
      <c r="D6" s="3"/>
      <c r="F6" s="3"/>
      <c r="H6" s="3"/>
      <c r="J6" s="4"/>
      <c r="K6" s="23"/>
      <c r="L6" s="24"/>
      <c r="N6" s="4"/>
      <c r="P6" s="4"/>
      <c r="R6" s="4"/>
      <c r="T6" s="4"/>
    </row>
    <row r="7" spans="1:21" s="244" customFormat="1" ht="114.9" customHeight="1" x14ac:dyDescent="0.35">
      <c r="A7" s="240"/>
      <c r="B7" s="283" t="s">
        <v>192</v>
      </c>
      <c r="C7" s="241"/>
      <c r="D7" s="8" t="s">
        <v>527</v>
      </c>
      <c r="E7" s="241"/>
      <c r="F7" s="78" t="s">
        <v>528</v>
      </c>
      <c r="G7" s="231"/>
      <c r="H7" s="78" t="s">
        <v>547</v>
      </c>
      <c r="I7" s="242"/>
      <c r="J7" s="419"/>
      <c r="K7" s="231"/>
      <c r="L7" s="227"/>
      <c r="M7" s="337"/>
      <c r="N7" s="239"/>
      <c r="O7" s="243"/>
      <c r="P7" s="239"/>
      <c r="Q7" s="243"/>
      <c r="R7" s="239"/>
      <c r="S7" s="243"/>
      <c r="T7" s="239"/>
      <c r="U7" s="243"/>
    </row>
    <row r="8" spans="1:21" s="244" customFormat="1" ht="114.9" customHeight="1" x14ac:dyDescent="0.35">
      <c r="A8" s="229"/>
      <c r="B8" s="282" t="s">
        <v>193</v>
      </c>
      <c r="C8" s="230"/>
      <c r="D8" s="8" t="s">
        <v>527</v>
      </c>
      <c r="E8" s="230"/>
      <c r="F8" s="78" t="s">
        <v>528</v>
      </c>
      <c r="G8" s="231"/>
      <c r="H8" s="78" t="s">
        <v>547</v>
      </c>
      <c r="I8" s="245"/>
      <c r="J8" s="420"/>
      <c r="K8" s="23"/>
      <c r="L8" s="227"/>
      <c r="M8" s="338"/>
      <c r="N8" s="239"/>
      <c r="O8" s="2"/>
      <c r="P8" s="239"/>
      <c r="Q8" s="2"/>
      <c r="R8" s="239"/>
      <c r="S8" s="2"/>
      <c r="T8" s="239"/>
      <c r="U8" s="2"/>
    </row>
    <row r="9" spans="1:21" s="244" customFormat="1" ht="114.9" customHeight="1" x14ac:dyDescent="0.35">
      <c r="A9" s="246"/>
      <c r="B9" s="284" t="s">
        <v>194</v>
      </c>
      <c r="C9" s="247"/>
      <c r="D9" s="8" t="s">
        <v>527</v>
      </c>
      <c r="E9" s="247"/>
      <c r="F9" s="78" t="s">
        <v>528</v>
      </c>
      <c r="G9" s="339"/>
      <c r="H9" s="78" t="s">
        <v>548</v>
      </c>
      <c r="I9" s="339"/>
      <c r="J9" s="421"/>
      <c r="K9" s="47"/>
      <c r="L9" s="227"/>
      <c r="M9" s="340"/>
      <c r="N9" s="239"/>
      <c r="O9" s="20"/>
      <c r="P9" s="239"/>
      <c r="Q9" s="20"/>
      <c r="R9" s="239"/>
      <c r="S9" s="20"/>
      <c r="T9" s="239"/>
      <c r="U9" s="20"/>
    </row>
    <row r="10" spans="1:21" x14ac:dyDescent="0.4">
      <c r="L10" s="226"/>
    </row>
    <row r="11" spans="1:21" x14ac:dyDescent="0.4">
      <c r="L11" s="226"/>
    </row>
    <row r="12" spans="1:21" x14ac:dyDescent="0.4">
      <c r="L12" s="226"/>
    </row>
    <row r="13" spans="1:21" x14ac:dyDescent="0.4">
      <c r="L13" s="226"/>
    </row>
    <row r="14" spans="1:21" x14ac:dyDescent="0.4">
      <c r="L14" s="226"/>
    </row>
    <row r="15" spans="1:21" x14ac:dyDescent="0.4">
      <c r="L15" s="226"/>
    </row>
    <row r="16" spans="1:21" x14ac:dyDescent="0.4">
      <c r="L16" s="226"/>
    </row>
    <row r="17" spans="12:12" x14ac:dyDescent="0.4">
      <c r="L17" s="226"/>
    </row>
    <row r="18" spans="12:12" x14ac:dyDescent="0.4">
      <c r="L18" s="226"/>
    </row>
    <row r="19" spans="12:12" x14ac:dyDescent="0.4">
      <c r="L19" s="226"/>
    </row>
    <row r="20" spans="12:12" x14ac:dyDescent="0.4">
      <c r="L20" s="226"/>
    </row>
    <row r="21" spans="12:12" x14ac:dyDescent="0.4">
      <c r="L21" s="226"/>
    </row>
    <row r="22" spans="12:12" x14ac:dyDescent="0.4">
      <c r="L22" s="226"/>
    </row>
    <row r="23" spans="12:12" x14ac:dyDescent="0.4">
      <c r="L23" s="226"/>
    </row>
  </sheetData>
  <mergeCells count="1">
    <mergeCell ref="J7:J9"/>
  </mergeCells>
  <dataValidations count="2">
    <dataValidation type="whole" showInputMessage="1" showErrorMessage="1" sqref="E7:E9 A5:F5 A7:C9 H5" xr:uid="{00000000-0002-0000-0800-000000000000}">
      <formula1>999999</formula1>
      <formula2>99999999</formula2>
    </dataValidation>
    <dataValidation type="list" showInputMessage="1" showErrorMessage="1" promptTitle="Type de déclaration" prompt="Veuillez indiquer le type de déclaration parmi les options suivantes :_x000a__x000a_Divulgation systématique_x000a_Rapport ITIE_x000a_Non disponible_x000a_Sans objet_x000a_" sqref="D7:D9" xr:uid="{00000000-0002-0000-0800-000001000000}">
      <formula1>Reporting_options_list</formula1>
    </dataValidation>
  </dataValidations>
  <pageMargins left="0.23622047244094491" right="0.23622047244094491" top="0.74803149606299213" bottom="0.74803149606299213" header="0.31496062992125984" footer="0.31496062992125984"/>
  <pageSetup paperSize="8"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12" ma:contentTypeDescription="Create a new document." ma:contentTypeScope="" ma:versionID="f5dd29a87e61a77ba8786bd7134f6628">
  <xsd:schema xmlns:xsd="http://www.w3.org/2001/XMLSchema" xmlns:xs="http://www.w3.org/2001/XMLSchema" xmlns:p="http://schemas.microsoft.com/office/2006/metadata/properties" xmlns:ns2="d9eb0d81-beec-4074-bc6f-8be11319408c" xmlns:ns3="ec4d7596-7f32-41a8-9a95-4275d9a1ea6b" targetNamespace="http://schemas.microsoft.com/office/2006/metadata/properties" ma:root="true" ma:fieldsID="6ca7b408473883a6152b46500ab68b83" ns2:_="" ns3:_="">
    <xsd:import namespace="d9eb0d81-beec-4074-bc6f-8be11319408c"/>
    <xsd:import namespace="ec4d7596-7f32-41a8-9a95-4275d9a1ea6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4d7596-7f32-41a8-9a95-4275d9a1ea6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5f0baf1-86eb-465a-a248-232f9a8b4d34}" ma:internalName="TaxCatchAll" ma:showField="CatchAllData" ma:web="ec4d7596-7f32-41a8-9a95-4275d9a1ea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c4d7596-7f32-41a8-9a95-4275d9a1ea6b" xsi:nil="true"/>
    <lcf76f155ced4ddcb4097134ff3c332f xmlns="d9eb0d81-beec-4074-bc6f-8be1131940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C0BC6C0-7B6D-4886-820A-3A51F212CFFB}">
  <ds:schemaRefs>
    <ds:schemaRef ds:uri="http://schemas.microsoft.com/sharepoint/v3/contenttype/forms"/>
  </ds:schemaRefs>
</ds:datastoreItem>
</file>

<file path=customXml/itemProps2.xml><?xml version="1.0" encoding="utf-8"?>
<ds:datastoreItem xmlns:ds="http://schemas.openxmlformats.org/officeDocument/2006/customXml" ds:itemID="{6A3F1E50-0F8D-4E3C-A45D-46584C758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ec4d7596-7f32-41a8-9a95-4275d9a1ea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19F17E-4F5A-450D-B771-D83C95A89723}">
  <ds:schemaRefs>
    <ds:schemaRef ds:uri="http://schemas.microsoft.com/office/infopath/2007/PartnerControls"/>
    <ds:schemaRef ds:uri="http://www.w3.org/XML/1998/namespace"/>
    <ds:schemaRef ds:uri="d9eb0d81-beec-4074-bc6f-8be11319408c"/>
    <ds:schemaRef ds:uri="http://purl.org/dc/terms/"/>
    <ds:schemaRef ds:uri="http://schemas.openxmlformats.org/package/2006/metadata/core-properties"/>
    <ds:schemaRef ds:uri="ec4d7596-7f32-41a8-9a95-4275d9a1ea6b"/>
    <ds:schemaRef ds:uri="http://purl.org/dc/elements/1.1/"/>
    <ds:schemaRef ds:uri="http://schemas.microsoft.com/office/2006/metadata/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16</vt:i4>
      </vt:variant>
    </vt:vector>
  </HeadingPairs>
  <TitlesOfParts>
    <vt:vector size="46" baseType="lpstr">
      <vt:lpstr>Introduction</vt:lpstr>
      <vt:lpstr>À propos de</vt:lpstr>
      <vt:lpstr>2.1</vt:lpstr>
      <vt:lpstr>2.2</vt:lpstr>
      <vt:lpstr>2.3</vt:lpstr>
      <vt:lpstr>2.4</vt:lpstr>
      <vt:lpstr>2.5</vt:lpstr>
      <vt:lpstr>2.6</vt:lpstr>
      <vt:lpstr>3.1</vt:lpstr>
      <vt:lpstr>3.2</vt:lpstr>
      <vt:lpstr>3.3</vt:lpstr>
      <vt:lpstr>4.1</vt:lpstr>
      <vt:lpstr>4.1 – Entités déclarantes</vt:lpstr>
      <vt:lpstr>4.1 - Gouvernement</vt:lpstr>
      <vt:lpstr>#4.1 – Entreprise</vt:lpstr>
      <vt:lpstr>4.2</vt:lpstr>
      <vt:lpstr>4.3</vt:lpstr>
      <vt:lpstr>4.4</vt:lpstr>
      <vt:lpstr>4.5</vt:lpstr>
      <vt:lpstr>4.6</vt:lpstr>
      <vt:lpstr>4.7</vt:lpstr>
      <vt:lpstr>4.8</vt:lpstr>
      <vt:lpstr>4.9</vt:lpstr>
      <vt:lpstr>5.1</vt:lpstr>
      <vt:lpstr>5.2</vt:lpstr>
      <vt:lpstr>5.3</vt:lpstr>
      <vt:lpstr>6.1</vt:lpstr>
      <vt:lpstr>6.2</vt:lpstr>
      <vt:lpstr>6.3</vt:lpstr>
      <vt:lpstr>6.4</vt:lpstr>
      <vt:lpstr>'2.1'!Zone_d_impression</vt:lpstr>
      <vt:lpstr>'2.2'!Zone_d_impression</vt:lpstr>
      <vt:lpstr>'2.3'!Zone_d_impression</vt:lpstr>
      <vt:lpstr>'2.4'!Zone_d_impression</vt:lpstr>
      <vt:lpstr>'2.5'!Zone_d_impression</vt:lpstr>
      <vt:lpstr>'2.6'!Zone_d_impression</vt:lpstr>
      <vt:lpstr>'3.1'!Zone_d_impression</vt:lpstr>
      <vt:lpstr>'3.2'!Zone_d_impression</vt:lpstr>
      <vt:lpstr>'3.3'!Zone_d_impression</vt:lpstr>
      <vt:lpstr>'4.1'!Zone_d_impression</vt:lpstr>
      <vt:lpstr>'4.2'!Zone_d_impression</vt:lpstr>
      <vt:lpstr>'4.4'!Zone_d_impression</vt:lpstr>
      <vt:lpstr>'4.5'!Zone_d_impression</vt:lpstr>
      <vt:lpstr>'4.6'!Zone_d_impression</vt:lpstr>
      <vt:lpstr>'À propos de'!Zone_d_impression</vt:lpstr>
      <vt:lpstr>Introduction!Zone_d_impression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Jules AKOUBIA</cp:lastModifiedBy>
  <cp:revision/>
  <dcterms:created xsi:type="dcterms:W3CDTF">2020-07-14T03:16:31Z</dcterms:created>
  <dcterms:modified xsi:type="dcterms:W3CDTF">2023-12-29T22:16:13Z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y fmtid="{D5CDD505-2E9C-101B-9397-08002B2CF9AE}" pid="3" name="Order">
    <vt:r8>280000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